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0" yWindow="0" windowWidth="27840" windowHeight="11430" activeTab="1"/>
  </bookViews>
  <sheets>
    <sheet name="BP combinado" sheetId="1" r:id="rId1"/>
    <sheet name="Fluxo de Caixa combinado" sheetId="3" r:id="rId2"/>
    <sheet name="DRE combinado" sheetId="4" r:id="rId3"/>
    <sheet name="EBITDA ajustado combinado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1" i="5" l="1"/>
  <c r="AI16" i="5"/>
  <c r="G77" i="3" l="1"/>
  <c r="AF40" i="4"/>
  <c r="AF35" i="4"/>
  <c r="AF34" i="4"/>
  <c r="AF28" i="4"/>
  <c r="AF27" i="4"/>
  <c r="AF26" i="4"/>
  <c r="AF25" i="4"/>
  <c r="AF30" i="4" s="1"/>
  <c r="AF15" i="4"/>
  <c r="AH13" i="4"/>
  <c r="AF13" i="4" s="1"/>
  <c r="AH30" i="4" l="1"/>
  <c r="AF32" i="4" l="1"/>
  <c r="AH32" i="4" s="1"/>
  <c r="AF37" i="4" l="1"/>
  <c r="AH37" i="4" l="1"/>
  <c r="AF43" i="4"/>
  <c r="AH43" i="4" s="1"/>
  <c r="AD43" i="1" l="1"/>
  <c r="Y21" i="5" l="1"/>
  <c r="U21" i="5" l="1"/>
  <c r="M21" i="5"/>
  <c r="H21" i="5"/>
  <c r="W16" i="5"/>
  <c r="W21" i="5" s="1"/>
  <c r="U16" i="5"/>
  <c r="S16" i="5"/>
  <c r="S21" i="5" s="1"/>
  <c r="Q16" i="5"/>
  <c r="Q21" i="5" s="1"/>
  <c r="O16" i="5"/>
  <c r="O21" i="5" s="1"/>
  <c r="M16" i="5"/>
  <c r="K16" i="5"/>
  <c r="K21" i="5" s="1"/>
  <c r="J16" i="5"/>
  <c r="J21" i="5" s="1"/>
  <c r="I16" i="5"/>
  <c r="I21" i="5" s="1"/>
  <c r="H16" i="5"/>
  <c r="G16" i="5"/>
  <c r="G21" i="5" s="1"/>
  <c r="E16" i="5"/>
  <c r="E21" i="5" s="1"/>
  <c r="C16" i="5"/>
  <c r="C21" i="5" s="1"/>
  <c r="Y23" i="5" l="1"/>
  <c r="D17" i="4"/>
  <c r="D21" i="4" s="1"/>
  <c r="D32" i="4" s="1"/>
  <c r="D37" i="4" s="1"/>
  <c r="D43" i="4" s="1"/>
  <c r="D30" i="4"/>
  <c r="D28" i="4"/>
  <c r="D49" i="4"/>
  <c r="AN91" i="1"/>
  <c r="D51" i="4" l="1"/>
  <c r="R95" i="1"/>
  <c r="R84" i="1"/>
  <c r="R68" i="1"/>
  <c r="R43" i="1"/>
  <c r="R28" i="1"/>
  <c r="R23" i="1"/>
  <c r="R86" i="1" l="1"/>
  <c r="R97" i="1" s="1"/>
  <c r="R45" i="1"/>
  <c r="N13" i="4"/>
  <c r="T17" i="4" l="1"/>
  <c r="R17" i="4"/>
  <c r="P17" i="4"/>
  <c r="L17" i="4"/>
  <c r="J17" i="4"/>
  <c r="H17" i="4"/>
  <c r="F17" i="4"/>
  <c r="AJ95" i="1" l="1"/>
  <c r="T95" i="1"/>
  <c r="AJ84" i="1"/>
  <c r="T84" i="1"/>
  <c r="AJ43" i="1"/>
  <c r="T43" i="1"/>
  <c r="T45" i="1" s="1"/>
  <c r="AJ28" i="1"/>
  <c r="T28" i="1"/>
  <c r="AJ23" i="1"/>
  <c r="T23" i="1"/>
  <c r="AJ68" i="1"/>
  <c r="T68" i="1"/>
  <c r="T86" i="1" l="1"/>
  <c r="T97" i="1" s="1"/>
  <c r="AJ45" i="1"/>
  <c r="AJ86" i="1"/>
  <c r="AJ97" i="1" s="1"/>
  <c r="F30" i="4" l="1"/>
  <c r="F21" i="4"/>
  <c r="F32" i="4" l="1"/>
  <c r="F37" i="4" s="1"/>
  <c r="F43" i="4" s="1"/>
  <c r="T49" i="4"/>
  <c r="R49" i="4"/>
  <c r="P49" i="4"/>
  <c r="L49" i="4"/>
  <c r="J49" i="4"/>
  <c r="H49" i="4"/>
  <c r="F49" i="4"/>
  <c r="N47" i="4"/>
  <c r="N49" i="4" s="1"/>
  <c r="N41" i="4"/>
  <c r="N40" i="4"/>
  <c r="N35" i="4"/>
  <c r="N34" i="4"/>
  <c r="T30" i="4"/>
  <c r="R30" i="4"/>
  <c r="P30" i="4"/>
  <c r="L30" i="4"/>
  <c r="J30" i="4"/>
  <c r="H30" i="4"/>
  <c r="N28" i="4"/>
  <c r="N27" i="4"/>
  <c r="N26" i="4"/>
  <c r="N25" i="4"/>
  <c r="N19" i="4"/>
  <c r="T21" i="4"/>
  <c r="R21" i="4"/>
  <c r="L21" i="4"/>
  <c r="J21" i="4"/>
  <c r="H21" i="4"/>
  <c r="H32" i="4" s="1"/>
  <c r="H37" i="4" s="1"/>
  <c r="H43" i="4" s="1"/>
  <c r="H51" i="4" s="1"/>
  <c r="N15" i="4"/>
  <c r="R32" i="4" l="1"/>
  <c r="R37" i="4" s="1"/>
  <c r="R43" i="4" s="1"/>
  <c r="R51" i="4" s="1"/>
  <c r="N30" i="4"/>
  <c r="F51" i="4"/>
  <c r="T32" i="4"/>
  <c r="T37" i="4" s="1"/>
  <c r="T43" i="4" s="1"/>
  <c r="T51" i="4" s="1"/>
  <c r="J32" i="4"/>
  <c r="J37" i="4" s="1"/>
  <c r="J43" i="4" s="1"/>
  <c r="J51" i="4" s="1"/>
  <c r="P21" i="4"/>
  <c r="L32" i="4"/>
  <c r="L37" i="4" s="1"/>
  <c r="L43" i="4" s="1"/>
  <c r="L51" i="4" s="1"/>
  <c r="N17" i="4"/>
  <c r="N21" i="4"/>
  <c r="N32" i="4" l="1"/>
  <c r="P32" i="4"/>
  <c r="N37" i="4"/>
  <c r="P37" i="4" l="1"/>
  <c r="N43" i="4"/>
  <c r="P43" i="4" l="1"/>
  <c r="N51" i="4"/>
  <c r="P51" i="4" l="1"/>
</calcChain>
</file>

<file path=xl/sharedStrings.xml><?xml version="1.0" encoding="utf-8"?>
<sst xmlns="http://schemas.openxmlformats.org/spreadsheetml/2006/main" count="238" uniqueCount="171">
  <si>
    <t>c</t>
  </si>
  <si>
    <t>Padtec Holding S.A.</t>
  </si>
  <si>
    <t>Balanço Patrimonial</t>
  </si>
  <si>
    <t>(Em milhares de Reais)</t>
  </si>
  <si>
    <t>Controladora</t>
  </si>
  <si>
    <t>Consolidado</t>
  </si>
  <si>
    <t>Ativo</t>
  </si>
  <si>
    <t>Circulante</t>
  </si>
  <si>
    <t>Caixa e equivalentes de caixa</t>
  </si>
  <si>
    <t>Contas a receber de clientes</t>
  </si>
  <si>
    <t>Estoques</t>
  </si>
  <si>
    <t>Impostos a recuperar</t>
  </si>
  <si>
    <t>Operações financeiras</t>
  </si>
  <si>
    <t>Outros créditos</t>
  </si>
  <si>
    <t>Total do ativo circulante</t>
  </si>
  <si>
    <t>Ativo não circulante mantido para venda</t>
  </si>
  <si>
    <t>Ativo mantido para venda</t>
  </si>
  <si>
    <t>Total ativo não circulante mantido para venda</t>
  </si>
  <si>
    <t>Não circulante</t>
  </si>
  <si>
    <t>Partes relacionadas</t>
  </si>
  <si>
    <t>Aplicações financeiras em garantia</t>
  </si>
  <si>
    <t>Depósito Judicial</t>
  </si>
  <si>
    <t>Investimentos</t>
  </si>
  <si>
    <t>Imobilizado</t>
  </si>
  <si>
    <t>Intangível</t>
  </si>
  <si>
    <t>Total do ativo não circulante</t>
  </si>
  <si>
    <t>Total do ativo</t>
  </si>
  <si>
    <t>Passivo</t>
  </si>
  <si>
    <t>Empréstimos e financiamentos</t>
  </si>
  <si>
    <t>Operações de arrendamento mercantil</t>
  </si>
  <si>
    <t>Fornecedores</t>
  </si>
  <si>
    <t>Risco sacado</t>
  </si>
  <si>
    <t>Impostos e contribuições a pagar</t>
  </si>
  <si>
    <t>Impostos e contribuições a pagar - parcelamento</t>
  </si>
  <si>
    <t>Obrigações sociais</t>
  </si>
  <si>
    <t>Provisões diversas</t>
  </si>
  <si>
    <t>Outras contas a pagar</t>
  </si>
  <si>
    <t>Total do passivo circulante</t>
  </si>
  <si>
    <t>Provisões para riscos trabalhistas e tributários</t>
  </si>
  <si>
    <t>Provisão para perda no investimento</t>
  </si>
  <si>
    <t>Total do passivo não circulante</t>
  </si>
  <si>
    <t>Total do passivo</t>
  </si>
  <si>
    <t>Patrimônio líquido</t>
  </si>
  <si>
    <t>Capital social</t>
  </si>
  <si>
    <t>Reservas de capital</t>
  </si>
  <si>
    <t>Lucros / prejuízos acumulados</t>
  </si>
  <si>
    <t>Ajuste ou conversão de balanço</t>
  </si>
  <si>
    <t>Outros resultantes abrangentes</t>
  </si>
  <si>
    <t>Total do patrimônio líquido</t>
  </si>
  <si>
    <t>Total do passivo e patrimônio líquido</t>
  </si>
  <si>
    <t xml:space="preserve">Demonstrações de Resultados </t>
  </si>
  <si>
    <t>3T19</t>
  </si>
  <si>
    <t>3T20</t>
  </si>
  <si>
    <t>Receita operacional bruta</t>
  </si>
  <si>
    <t>Impostos incidentes sobre as vendas</t>
  </si>
  <si>
    <t>Receita operacional líquida</t>
  </si>
  <si>
    <t>Custo dos produtos vendidos e serviços prestados</t>
  </si>
  <si>
    <t>Lucro bruto</t>
  </si>
  <si>
    <t>Despesas / receitas operacionais</t>
  </si>
  <si>
    <t>Despesas administrativas</t>
  </si>
  <si>
    <t>Despesas comerciais</t>
  </si>
  <si>
    <t>Despesas de pesquisa e desenvolvimento</t>
  </si>
  <si>
    <t>Resultado de equivalência patrimonial</t>
  </si>
  <si>
    <t>Outras receitas (despesas) operacionais</t>
  </si>
  <si>
    <t xml:space="preserve">  </t>
  </si>
  <si>
    <t>Lucro antes das receitas (despesas) financeiras</t>
  </si>
  <si>
    <t>Despesas financeiras</t>
  </si>
  <si>
    <t>Receitas financeiras</t>
  </si>
  <si>
    <t>Resultado do exercício antes dos impostos</t>
  </si>
  <si>
    <t>Imposto de renda e contribuição social</t>
  </si>
  <si>
    <t>Corrente</t>
  </si>
  <si>
    <t>Diferido</t>
  </si>
  <si>
    <t>Lucro do período</t>
  </si>
  <si>
    <t>Demonstrações dos Fluxos de Caixa</t>
  </si>
  <si>
    <t>Fluxos de caixa das atividades operacionais</t>
  </si>
  <si>
    <t>Ajustes para reconciliar o resultado líquido do período com o caixa</t>
  </si>
  <si>
    <t>gerado pelas (aplicado nas) atividades operacionais:</t>
  </si>
  <si>
    <t>Depreciação e amortização</t>
  </si>
  <si>
    <t>Provisão para créditos de liquidação duvidosa</t>
  </si>
  <si>
    <t>Ajuste a valor presente do contas a receber</t>
  </si>
  <si>
    <t>Constituição (reversão) de provisões diversas</t>
  </si>
  <si>
    <t>Provisões para riscos trabalhistas, tributários e cíveis</t>
  </si>
  <si>
    <t>Provisões para obsolescência dos estoques</t>
  </si>
  <si>
    <t>Constituição (reversão) de passivo descoberto</t>
  </si>
  <si>
    <t>Alienação e baixa de ativo imobilizado e intangível</t>
  </si>
  <si>
    <t>Ganho na baixa de ativo não circulante</t>
  </si>
  <si>
    <t>Baixa de ativo imobilizado e intangível</t>
  </si>
  <si>
    <t>Juros de aplicação financeira</t>
  </si>
  <si>
    <t>Redução (aumento) nos ativos operacionais:</t>
  </si>
  <si>
    <t xml:space="preserve">Imposto de renda e contribuição social </t>
  </si>
  <si>
    <t>Transações com partes relacionadas</t>
  </si>
  <si>
    <t>Depósito judicial</t>
  </si>
  <si>
    <t>Outras contas a receber</t>
  </si>
  <si>
    <t>Aumento (redução) dos passivos operacionais:</t>
  </si>
  <si>
    <t>Impostos a pagar e contribuições</t>
  </si>
  <si>
    <t>Imposto de renda e contribuição social - pagos</t>
  </si>
  <si>
    <t>Encargos de dívidas - pagos</t>
  </si>
  <si>
    <t>Caixa líquido gerado nas atividades operacionais</t>
  </si>
  <si>
    <t>Aumento de capital em controlada (caixa)</t>
  </si>
  <si>
    <t>Aquisição de imobilizado e intangível</t>
  </si>
  <si>
    <t>Contrato de mútuo partes relacionadas</t>
  </si>
  <si>
    <t>Venda de Investimento</t>
  </si>
  <si>
    <t>Subvenção</t>
  </si>
  <si>
    <t>Caixa líquido aplicados nas atividades de investimentos</t>
  </si>
  <si>
    <t>Integralização de capital</t>
  </si>
  <si>
    <t>Captações de empréstimos e financiamentos</t>
  </si>
  <si>
    <t>Pagamento de empréstimos e financiamentos - principal</t>
  </si>
  <si>
    <t>Caixa líquido gerado nas atividades de financiamentos</t>
  </si>
  <si>
    <t>Variação cambial de caixa em moeda estrangeira</t>
  </si>
  <si>
    <t>Caixa e equivalentes de caixa inicial pela consolidação</t>
  </si>
  <si>
    <t>Caixa e equivalentes de caixa no início do período</t>
  </si>
  <si>
    <t>Caixa e equivalentes de caixa no fim do período</t>
  </si>
  <si>
    <t>1T19</t>
  </si>
  <si>
    <t>2T19</t>
  </si>
  <si>
    <t>4T19</t>
  </si>
  <si>
    <t>2019</t>
  </si>
  <si>
    <t>1T20</t>
  </si>
  <si>
    <t>2T20</t>
  </si>
  <si>
    <t>Lucro (prejuízo) do período proveniente de oper. em continuidade</t>
  </si>
  <si>
    <t>Operações descontinuadas</t>
  </si>
  <si>
    <t>Resultado líquido das operações descontinuadas</t>
  </si>
  <si>
    <t>Lucro do período proveniente de operações descontinuadas</t>
  </si>
  <si>
    <t>Conciliação do Lucro Líquido e EBITDA</t>
  </si>
  <si>
    <t>Lucro Líquido</t>
  </si>
  <si>
    <t>Depreciação e Amortização</t>
  </si>
  <si>
    <t>Resultado Financeiro</t>
  </si>
  <si>
    <t>Imposto de Renda e Contribuição Social</t>
  </si>
  <si>
    <t>Ajuste a Valor Presente</t>
  </si>
  <si>
    <t>Debêntures</t>
  </si>
  <si>
    <t>Lucro do período antes dos impostos das operações continuadas</t>
  </si>
  <si>
    <t>Lucro do período antes dos impostos das operações descontinuadas</t>
  </si>
  <si>
    <t>Imposto de renda e contribuição social diferidos</t>
  </si>
  <si>
    <t>Perda na venda de imóveis</t>
  </si>
  <si>
    <t>Arrendamento mercantil com partes relacionadas</t>
  </si>
  <si>
    <t>Pagamento de empréstimos e financiamentos - juros</t>
  </si>
  <si>
    <t>Caixa e equivalente de ativos mantidos para venda</t>
  </si>
  <si>
    <t>Aumento no caixa e equivalentes de caixa</t>
  </si>
  <si>
    <t>4T20</t>
  </si>
  <si>
    <t>2020</t>
  </si>
  <si>
    <t>FINEP</t>
  </si>
  <si>
    <t>2018</t>
  </si>
  <si>
    <t>* considera a incorporação de ações da Padtec S.A. pela Padtec Holding S.A. a partir de 01/01/2018</t>
  </si>
  <si>
    <t>Balanço Patrimonial Combinado</t>
  </si>
  <si>
    <t>Consolidado Combinado*</t>
  </si>
  <si>
    <t>Demonstrações dos Fluxos de Caixa Combinadas*</t>
  </si>
  <si>
    <t>1T21</t>
  </si>
  <si>
    <t>Efeito das Vendas Unidades de Negócios e Outros</t>
  </si>
  <si>
    <t>EBITDA</t>
  </si>
  <si>
    <t>EBITDA AJUSTADO</t>
  </si>
  <si>
    <t>MARGEM EBITDA AJUSTADO</t>
  </si>
  <si>
    <t>EBITDA Ajustado Combinado*</t>
  </si>
  <si>
    <t>Crédito PIS e Cofins</t>
  </si>
  <si>
    <t>2T21</t>
  </si>
  <si>
    <t>EBITDA Ajustado Combinado</t>
  </si>
  <si>
    <t>Amortização de gastos com captação de debêntures</t>
  </si>
  <si>
    <t>Pagamento de debêntures - principal</t>
  </si>
  <si>
    <t>Adiantamento de clientes</t>
  </si>
  <si>
    <t>3T21</t>
  </si>
  <si>
    <t>4T21</t>
  </si>
  <si>
    <t>2021</t>
  </si>
  <si>
    <t xml:space="preserve">Oferta Pública de Ações Não Realizada em 2021 </t>
  </si>
  <si>
    <t>°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</t>
  </si>
  <si>
    <t>Encargos de debêntures - pagos</t>
  </si>
  <si>
    <t>2022</t>
  </si>
  <si>
    <t>1T22</t>
  </si>
  <si>
    <t xml:space="preserve">Juros e variações monetária sobre empréstimos </t>
  </si>
  <si>
    <t>Juros e variações monetária sobre debêntures</t>
  </si>
  <si>
    <t>Títulos e valores mobiliários</t>
  </si>
  <si>
    <t>Obrigações com cotas senior FIDC</t>
  </si>
  <si>
    <t>2T22</t>
  </si>
  <si>
    <t>Juros e variações monetária sobre operações com arrendamento mercantil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</si>
</sst>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8"/>
      <color theme="0" tint="-0.499984740745262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3" fillId="0" borderId="0"/>
    <xf numFmtId="9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99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>
      <alignment horizontal="right" vertical="center"/>
    </xf>
    <xf numFmtId="49" fontId="6" fillId="5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9" fillId="4" borderId="0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6" fillId="6" borderId="2" xfId="2" applyNumberFormat="1" applyFont="1" applyFill="1" applyBorder="1" applyAlignment="1">
      <alignment horizontal="righ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6" fillId="0" borderId="0" xfId="4" applyNumberFormat="1" applyFont="1" applyFill="1" applyBorder="1" applyAlignment="1" applyProtection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"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43" fontId="5" fillId="0" borderId="0" xfId="1" applyFont="1" applyFill="1" applyAlignment="1">
      <alignment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6" fillId="0" borderId="0" xfId="2" applyFont="1" applyAlignment="1">
      <alignment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" fontId="6" fillId="5" borderId="0" xfId="2" applyNumberFormat="1" applyFont="1" applyFill="1" applyBorder="1" applyAlignment="1">
      <alignment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" fontId="20" fillId="0" borderId="0" xfId="2" applyNumberFormat="1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1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164" fontId="22" fillId="0" borderId="0" xfId="2" applyFont="1" applyBorder="1" applyAlignment="1">
      <alignment horizontal="right" vertical="center"/>
    </xf>
    <xf numFmtId="0" fontId="23" fillId="0" borderId="0" xfId="6"/>
    <xf numFmtId="0" fontId="5" fillId="0" borderId="0" xfId="6" applyFont="1"/>
    <xf numFmtId="166" fontId="5" fillId="3" borderId="0" xfId="2" applyNumberFormat="1" applyFont="1" applyFill="1" applyBorder="1" applyAlignment="1">
      <alignment horizontal="right" vertical="center"/>
    </xf>
    <xf numFmtId="166" fontId="5" fillId="3" borderId="0" xfId="6" applyNumberFormat="1" applyFont="1" applyFill="1"/>
    <xf numFmtId="166" fontId="5" fillId="0" borderId="0" xfId="6" applyNumberFormat="1" applyFont="1" applyFill="1"/>
    <xf numFmtId="166" fontId="23" fillId="0" borderId="0" xfId="6" applyNumberFormat="1"/>
    <xf numFmtId="165" fontId="5" fillId="6" borderId="0" xfId="2" applyNumberFormat="1" applyFont="1" applyFill="1" applyBorder="1" applyAlignment="1" applyProtection="1">
      <alignment horizontal="right" vertical="center"/>
    </xf>
    <xf numFmtId="165" fontId="10" fillId="4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>
      <alignment vertical="center"/>
    </xf>
    <xf numFmtId="0" fontId="23" fillId="0" borderId="0" xfId="6" applyBorder="1"/>
    <xf numFmtId="0" fontId="23" fillId="0" borderId="0" xfId="6" applyFill="1"/>
    <xf numFmtId="0" fontId="5" fillId="0" borderId="0" xfId="6" applyFont="1" applyFill="1"/>
    <xf numFmtId="0" fontId="9" fillId="0" borderId="0" xfId="6" applyFont="1"/>
    <xf numFmtId="0" fontId="5" fillId="0" borderId="0" xfId="6" applyFont="1" applyBorder="1"/>
    <xf numFmtId="0" fontId="6" fillId="5" borderId="0" xfId="6" applyFont="1" applyFill="1"/>
    <xf numFmtId="165" fontId="5" fillId="6" borderId="1" xfId="6" applyNumberFormat="1" applyFont="1" applyFill="1" applyBorder="1"/>
    <xf numFmtId="165" fontId="5" fillId="0" borderId="0" xfId="6" applyNumberFormat="1" applyFont="1" applyFill="1" applyBorder="1"/>
    <xf numFmtId="0" fontId="9" fillId="6" borderId="0" xfId="6" applyFont="1" applyFill="1"/>
    <xf numFmtId="165" fontId="10" fillId="4" borderId="0" xfId="6" applyNumberFormat="1" applyFont="1" applyFill="1"/>
    <xf numFmtId="165" fontId="5" fillId="0" borderId="0" xfId="6" applyNumberFormat="1" applyFont="1" applyFill="1"/>
    <xf numFmtId="164" fontId="10" fillId="4" borderId="0" xfId="4" applyFont="1" applyFill="1"/>
    <xf numFmtId="165" fontId="6" fillId="6" borderId="0" xfId="6" applyNumberFormat="1" applyFont="1" applyFill="1" applyBorder="1"/>
    <xf numFmtId="165" fontId="6" fillId="0" borderId="0" xfId="6" applyNumberFormat="1" applyFont="1" applyFill="1" applyBorder="1"/>
    <xf numFmtId="168" fontId="6" fillId="6" borderId="0" xfId="7" applyNumberFormat="1" applyFont="1" applyFill="1" applyBorder="1"/>
    <xf numFmtId="168" fontId="5" fillId="6" borderId="0" xfId="7" applyNumberFormat="1" applyFont="1" applyFill="1" applyBorder="1"/>
    <xf numFmtId="0" fontId="5" fillId="0" borderId="0" xfId="6" applyFont="1" applyAlignment="1">
      <alignment vertical="center"/>
    </xf>
    <xf numFmtId="0" fontId="5" fillId="0" borderId="0" xfId="8" applyFont="1" applyFill="1" applyAlignment="1">
      <alignment vertical="center"/>
    </xf>
    <xf numFmtId="43" fontId="5" fillId="0" borderId="0" xfId="1" applyFont="1" applyFill="1" applyAlignment="1">
      <alignment horizontal="right" vertical="center"/>
    </xf>
    <xf numFmtId="167" fontId="6" fillId="6" borderId="0" xfId="1" applyNumberFormat="1" applyFont="1" applyFill="1" applyBorder="1" applyAlignment="1">
      <alignment vertical="center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Alignment="1">
      <alignment horizontal="right" vertical="center"/>
    </xf>
    <xf numFmtId="167" fontId="10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Alignment="1">
      <alignment horizontal="right" vertical="center"/>
    </xf>
    <xf numFmtId="1" fontId="6" fillId="3" borderId="1" xfId="2" quotePrefix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10" fillId="4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>
      <alignment horizontal="right" vertical="center"/>
    </xf>
    <xf numFmtId="165" fontId="10" fillId="4" borderId="1" xfId="1" applyNumberFormat="1" applyFont="1" applyFill="1" applyBorder="1" applyAlignment="1">
      <alignment vertical="center"/>
    </xf>
    <xf numFmtId="165" fontId="6" fillId="6" borderId="0" xfId="1" applyNumberFormat="1" applyFont="1" applyFill="1" applyBorder="1" applyAlignment="1" applyProtection="1">
      <alignment horizontal="right" vertical="center"/>
    </xf>
    <xf numFmtId="165" fontId="6" fillId="6" borderId="1" xfId="1" applyNumberFormat="1" applyFont="1" applyFill="1" applyBorder="1" applyAlignment="1" applyProtection="1">
      <alignment horizontal="right" vertical="center"/>
    </xf>
    <xf numFmtId="165" fontId="6" fillId="6" borderId="1" xfId="1" applyNumberFormat="1" applyFont="1" applyFill="1" applyBorder="1" applyAlignment="1">
      <alignment vertical="center"/>
    </xf>
    <xf numFmtId="165" fontId="10" fillId="4" borderId="0" xfId="1" applyNumberFormat="1" applyFont="1" applyFill="1" applyBorder="1" applyAlignment="1" applyProtection="1">
      <alignment horizontal="right" vertical="center"/>
    </xf>
    <xf numFmtId="165" fontId="10" fillId="4" borderId="1" xfId="1" applyNumberFormat="1" applyFont="1" applyFill="1" applyBorder="1" applyAlignment="1" applyProtection="1">
      <alignment horizontal="right" vertical="center"/>
    </xf>
    <xf numFmtId="165" fontId="6" fillId="6" borderId="3" xfId="1" applyNumberFormat="1" applyFont="1" applyFill="1" applyBorder="1" applyAlignment="1" applyProtection="1">
      <alignment horizontal="right" vertical="center"/>
    </xf>
    <xf numFmtId="1" fontId="6" fillId="3" borderId="1" xfId="1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Continuous" vertical="center"/>
    </xf>
    <xf numFmtId="0" fontId="6" fillId="3" borderId="1" xfId="2" applyNumberFormat="1" applyFont="1" applyFill="1" applyBorder="1" applyAlignment="1" applyProtection="1">
      <alignment horizontal="centerContinuous" vertical="center"/>
    </xf>
    <xf numFmtId="9" fontId="5" fillId="0" borderId="0" xfId="9" applyFont="1"/>
    <xf numFmtId="9" fontId="23" fillId="0" borderId="0" xfId="9" applyFont="1"/>
    <xf numFmtId="9" fontId="23" fillId="0" borderId="0" xfId="9" applyFont="1" applyFill="1"/>
    <xf numFmtId="167" fontId="5" fillId="0" borderId="0" xfId="10" applyNumberFormat="1" applyFont="1" applyFill="1" applyBorder="1" applyAlignment="1" applyProtection="1">
      <alignment horizontal="right" vertical="center"/>
    </xf>
    <xf numFmtId="167" fontId="5" fillId="0" borderId="0" xfId="10" applyNumberFormat="1" applyFont="1" applyFill="1" applyBorder="1" applyAlignment="1">
      <alignment horizontal="right" vertical="center"/>
    </xf>
    <xf numFmtId="167" fontId="6" fillId="0" borderId="0" xfId="10" applyNumberFormat="1" applyFont="1" applyFill="1" applyBorder="1" applyAlignment="1" applyProtection="1">
      <alignment horizontal="right" vertical="center"/>
    </xf>
    <xf numFmtId="165" fontId="6" fillId="6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>
      <alignment vertical="center"/>
    </xf>
    <xf numFmtId="165" fontId="6" fillId="6" borderId="0" xfId="4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>
      <alignment vertical="center"/>
    </xf>
    <xf numFmtId="165" fontId="6" fillId="6" borderId="1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165" fontId="6" fillId="6" borderId="1" xfId="4" applyNumberFormat="1" applyFont="1" applyFill="1" applyBorder="1" applyAlignment="1">
      <alignment vertical="center"/>
    </xf>
    <xf numFmtId="165" fontId="10" fillId="4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 applyProtection="1">
      <alignment horizontal="right" vertical="center"/>
    </xf>
    <xf numFmtId="165" fontId="6" fillId="6" borderId="3" xfId="4" applyNumberFormat="1" applyFont="1" applyFill="1" applyBorder="1" applyAlignment="1" applyProtection="1">
      <alignment horizontal="right" vertical="center"/>
    </xf>
    <xf numFmtId="165" fontId="5" fillId="6" borderId="1" xfId="0" applyNumberFormat="1" applyFont="1" applyFill="1" applyBorder="1"/>
    <xf numFmtId="0" fontId="5" fillId="0" borderId="0" xfId="0" applyFont="1" applyFill="1"/>
    <xf numFmtId="0" fontId="5" fillId="6" borderId="0" xfId="0" applyFont="1" applyFill="1" applyBorder="1"/>
    <xf numFmtId="165" fontId="5" fillId="6" borderId="0" xfId="0" applyNumberFormat="1" applyFont="1" applyFill="1" applyBorder="1"/>
    <xf numFmtId="165" fontId="5" fillId="6" borderId="1" xfId="3" applyNumberFormat="1" applyFont="1" applyFill="1" applyBorder="1"/>
    <xf numFmtId="165" fontId="10" fillId="4" borderId="0" xfId="0" applyNumberFormat="1" applyFont="1" applyFill="1"/>
    <xf numFmtId="0" fontId="10" fillId="4" borderId="0" xfId="0" applyFont="1" applyFill="1" applyBorder="1"/>
    <xf numFmtId="165" fontId="10" fillId="4" borderId="0" xfId="3" applyNumberFormat="1" applyFont="1" applyFill="1"/>
    <xf numFmtId="165" fontId="6" fillId="6" borderId="3" xfId="0" applyNumberFormat="1" applyFont="1" applyFill="1" applyBorder="1"/>
    <xf numFmtId="165" fontId="6" fillId="6" borderId="0" xfId="0" applyNumberFormat="1" applyFont="1" applyFill="1" applyBorder="1"/>
    <xf numFmtId="0" fontId="10" fillId="4" borderId="0" xfId="0" applyFont="1" applyFill="1"/>
    <xf numFmtId="164" fontId="10" fillId="4" borderId="0" xfId="10" applyFont="1" applyFill="1"/>
    <xf numFmtId="0" fontId="5" fillId="0" borderId="0" xfId="0" applyFont="1"/>
    <xf numFmtId="0" fontId="5" fillId="0" borderId="0" xfId="0" applyFont="1" applyBorder="1"/>
    <xf numFmtId="0" fontId="5" fillId="0" borderId="0" xfId="3" applyFont="1"/>
    <xf numFmtId="165" fontId="6" fillId="0" borderId="1" xfId="2" applyNumberFormat="1" applyFont="1" applyFill="1" applyBorder="1" applyAlignment="1" applyProtection="1">
      <alignment horizontal="right" vertical="center"/>
    </xf>
    <xf numFmtId="164" fontId="7" fillId="0" borderId="0" xfId="2" applyFont="1" applyFill="1" applyAlignment="1">
      <alignment horizontal="lef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4" fontId="7" fillId="0" borderId="0" xfId="2" applyFont="1" applyFill="1" applyAlignment="1">
      <alignment horizontal="left"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164" fontId="7" fillId="0" borderId="0" xfId="2" applyFont="1" applyFill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5" fontId="10" fillId="4" borderId="0" xfId="8" applyNumberFormat="1" applyFont="1" applyFill="1"/>
    <xf numFmtId="0" fontId="5" fillId="0" borderId="0" xfId="8" applyFont="1"/>
    <xf numFmtId="165" fontId="5" fillId="0" borderId="0" xfId="5" applyNumberFormat="1" applyFont="1" applyFill="1" applyBorder="1" applyAlignment="1">
      <alignment horizontal="center" vertical="center"/>
    </xf>
    <xf numFmtId="164" fontId="12" fillId="0" borderId="0" xfId="2" applyFont="1" applyFill="1" applyAlignment="1">
      <alignment vertical="center"/>
    </xf>
    <xf numFmtId="165" fontId="5" fillId="4" borderId="0" xfId="2" applyNumberFormat="1" applyFont="1" applyFill="1" applyBorder="1" applyAlignment="1">
      <alignment vertical="center"/>
    </xf>
    <xf numFmtId="164" fontId="6" fillId="2" borderId="0" xfId="2" applyFont="1" applyFill="1" applyBorder="1" applyAlignment="1" applyProtection="1">
      <alignment horizontal="center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49" fontId="6" fillId="5" borderId="0" xfId="2" applyNumberFormat="1" applyFont="1" applyFill="1" applyBorder="1" applyAlignment="1">
      <alignment horizontal="left" vertical="center"/>
    </xf>
    <xf numFmtId="165" fontId="6" fillId="5" borderId="0" xfId="2" applyNumberFormat="1" applyFont="1" applyFill="1" applyBorder="1" applyAlignment="1">
      <alignment horizontal="left" vertical="center"/>
    </xf>
    <xf numFmtId="164" fontId="6" fillId="2" borderId="0" xfId="2" applyFont="1" applyFill="1" applyBorder="1" applyAlignment="1" applyProtection="1">
      <alignment vertical="center"/>
    </xf>
    <xf numFmtId="166" fontId="6" fillId="3" borderId="0" xfId="2" applyNumberFormat="1" applyFont="1" applyFill="1" applyBorder="1" applyAlignment="1" applyProtection="1">
      <alignment horizontal="center" vertical="center"/>
    </xf>
  </cellXfs>
  <cellStyles count="11">
    <cellStyle name="Normal" xfId="0" builtinId="0"/>
    <cellStyle name="Normal 11" xfId="3"/>
    <cellStyle name="Normal 11 2" xfId="8"/>
    <cellStyle name="Normal 2" xfId="6"/>
    <cellStyle name="Porcentagem" xfId="9" builtinId="5"/>
    <cellStyle name="Porcentagem 2" xfId="7"/>
    <cellStyle name="Separador de milhares 2 2" xfId="5"/>
    <cellStyle name="Vírgula" xfId="1" builtinId="3"/>
    <cellStyle name="Vírgula 2" xfId="4"/>
    <cellStyle name="Vírgula 2 2 2" xfId="10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/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/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/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/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30">
          <cell r="D30">
            <v>2070599.74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/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/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2"/>
  <sheetViews>
    <sheetView showGridLines="0" topLeftCell="U1" zoomScaleNormal="100" workbookViewId="0">
      <pane ySplit="11" topLeftCell="A12" activePane="bottomLeft" state="frozen"/>
      <selection activeCell="A11" sqref="A11"/>
      <selection pane="bottomLeft" activeCell="V8" sqref="V8:AN8"/>
    </sheetView>
  </sheetViews>
  <sheetFormatPr defaultColWidth="15.7109375" defaultRowHeight="15" x14ac:dyDescent="0.25"/>
  <cols>
    <col min="1" max="1" width="1.7109375" customWidth="1"/>
    <col min="2" max="2" width="45.7109375" customWidth="1"/>
    <col min="3" max="3" width="1.140625" style="180" customWidth="1"/>
    <col min="4" max="4" width="15.7109375" customWidth="1"/>
    <col min="5" max="5" width="1.140625" customWidth="1"/>
    <col min="6" max="6" width="15.7109375" customWidth="1"/>
    <col min="7" max="7" width="1.140625" customWidth="1"/>
    <col min="8" max="8" width="15.7109375" customWidth="1"/>
    <col min="9" max="9" width="1.140625" customWidth="1"/>
    <col min="10" max="10" width="15.7109375" customWidth="1"/>
    <col min="11" max="11" width="1.140625" customWidth="1"/>
    <col min="12" max="12" width="15.7109375" customWidth="1"/>
    <col min="13" max="13" width="1.140625" customWidth="1"/>
    <col min="14" max="14" width="15.7109375" customWidth="1"/>
    <col min="15" max="15" width="1.140625" customWidth="1"/>
    <col min="16" max="16" width="15.7109375" customWidth="1"/>
    <col min="17" max="17" width="1.140625" customWidth="1"/>
    <col min="18" max="18" width="15.7109375" customWidth="1"/>
    <col min="19" max="19" width="1.140625" customWidth="1"/>
    <col min="20" max="20" width="15.7109375" customWidth="1"/>
    <col min="21" max="21" width="1.140625" customWidth="1"/>
    <col min="22" max="22" width="15.7109375" customWidth="1"/>
    <col min="23" max="23" width="1.140625" customWidth="1"/>
    <col min="24" max="24" width="15.7109375" customWidth="1"/>
    <col min="25" max="25" width="1.28515625" customWidth="1"/>
    <col min="26" max="26" width="15.7109375" customWidth="1"/>
    <col min="27" max="27" width="1.28515625" customWidth="1"/>
    <col min="28" max="28" width="15.7109375" customWidth="1"/>
    <col min="29" max="29" width="1.28515625" customWidth="1"/>
    <col min="30" max="30" width="15.7109375" customWidth="1"/>
    <col min="31" max="31" width="1.28515625" customWidth="1"/>
    <col min="32" max="32" width="15.7109375" customWidth="1"/>
    <col min="33" max="33" width="1.28515625" customWidth="1"/>
    <col min="34" max="34" width="15.7109375" customWidth="1"/>
    <col min="35" max="35" width="1.28515625" customWidth="1"/>
    <col min="36" max="36" width="15.42578125" customWidth="1"/>
    <col min="37" max="37" width="1.28515625" customWidth="1"/>
    <col min="38" max="38" width="15.7109375" customWidth="1"/>
    <col min="39" max="39" width="1.28515625" customWidth="1"/>
    <col min="40" max="40" width="15.7109375" customWidth="1"/>
  </cols>
  <sheetData>
    <row r="1" spans="1:40" s="3" customFormat="1" ht="12" customHeight="1" x14ac:dyDescent="0.25">
      <c r="A1" s="1" t="s">
        <v>0</v>
      </c>
      <c r="C1" s="5"/>
      <c r="D1" s="4"/>
      <c r="E1" s="5"/>
      <c r="F1" s="4"/>
      <c r="G1" s="5"/>
      <c r="H1" s="4"/>
      <c r="I1" s="5"/>
      <c r="J1" s="4"/>
      <c r="K1" s="5"/>
      <c r="L1" s="4"/>
      <c r="M1" s="5"/>
      <c r="N1" s="4"/>
      <c r="O1" s="5"/>
      <c r="P1" s="4"/>
      <c r="Q1" s="5"/>
      <c r="R1" s="4"/>
      <c r="S1" s="5"/>
      <c r="T1" s="4"/>
      <c r="U1" s="5"/>
      <c r="V1" s="4"/>
      <c r="W1" s="5"/>
      <c r="X1" s="4"/>
      <c r="Y1" s="5"/>
      <c r="Z1" s="4"/>
      <c r="AA1" s="5"/>
      <c r="AB1" s="4"/>
      <c r="AC1" s="5"/>
      <c r="AD1" s="4"/>
      <c r="AE1" s="5"/>
      <c r="AF1" s="4"/>
      <c r="AG1" s="5"/>
      <c r="AH1" s="4"/>
      <c r="AI1" s="5"/>
      <c r="AJ1" s="4"/>
      <c r="AK1" s="5"/>
      <c r="AL1" s="4"/>
      <c r="AM1" s="5"/>
      <c r="AN1" s="4"/>
    </row>
    <row r="2" spans="1:40" s="3" customFormat="1" ht="15" customHeight="1" x14ac:dyDescent="0.25">
      <c r="A2" s="1"/>
      <c r="B2" s="6" t="s">
        <v>1</v>
      </c>
      <c r="C2" s="5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4"/>
      <c r="W2" s="5"/>
      <c r="X2" s="4"/>
      <c r="Y2" s="5"/>
      <c r="Z2" s="4"/>
      <c r="AA2" s="5"/>
      <c r="AB2" s="4"/>
      <c r="AC2" s="5"/>
      <c r="AD2" s="4"/>
      <c r="AE2" s="5"/>
      <c r="AF2" s="4"/>
      <c r="AG2" s="5"/>
      <c r="AH2" s="4"/>
      <c r="AI2" s="5"/>
      <c r="AJ2" s="4"/>
      <c r="AK2" s="5"/>
      <c r="AL2" s="4"/>
      <c r="AM2" s="5"/>
      <c r="AN2" s="4"/>
    </row>
    <row r="3" spans="1:40" s="3" customFormat="1" ht="9.9499999999999993" customHeight="1" x14ac:dyDescent="0.25">
      <c r="A3" s="1"/>
      <c r="B3" s="7"/>
      <c r="C3" s="5"/>
      <c r="D3" s="4"/>
      <c r="E3" s="5"/>
      <c r="F3" s="4"/>
      <c r="G3" s="5"/>
      <c r="H3" s="4"/>
      <c r="I3" s="5"/>
      <c r="J3" s="4"/>
      <c r="K3" s="5"/>
      <c r="L3" s="4"/>
      <c r="M3" s="5"/>
      <c r="N3" s="4"/>
      <c r="O3" s="5"/>
      <c r="P3" s="4"/>
      <c r="Q3" s="5"/>
      <c r="R3" s="4"/>
      <c r="S3" s="5"/>
      <c r="T3" s="4"/>
      <c r="U3" s="5"/>
      <c r="V3" s="4"/>
      <c r="W3" s="5"/>
      <c r="X3" s="4"/>
      <c r="Y3" s="5"/>
      <c r="Z3" s="4"/>
      <c r="AA3" s="5"/>
      <c r="AB3" s="4"/>
      <c r="AC3" s="5"/>
      <c r="AD3" s="4"/>
      <c r="AE3" s="5"/>
      <c r="AF3" s="4"/>
      <c r="AG3" s="5"/>
      <c r="AH3" s="4"/>
      <c r="AI3" s="5"/>
      <c r="AJ3" s="4"/>
      <c r="AK3" s="5"/>
      <c r="AL3" s="4"/>
      <c r="AM3" s="5"/>
      <c r="AN3" s="4"/>
    </row>
    <row r="4" spans="1:40" s="3" customFormat="1" ht="15" customHeight="1" x14ac:dyDescent="0.25">
      <c r="A4" s="1"/>
      <c r="B4" s="8" t="s">
        <v>2</v>
      </c>
      <c r="C4" s="5"/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5"/>
      <c r="P4" s="4"/>
      <c r="Q4" s="5"/>
      <c r="R4" s="4"/>
      <c r="S4" s="5"/>
      <c r="T4" s="4"/>
      <c r="U4" s="5"/>
      <c r="V4" s="4"/>
      <c r="W4" s="5"/>
      <c r="X4" s="4"/>
      <c r="Y4" s="5"/>
      <c r="Z4" s="4"/>
      <c r="AA4" s="5"/>
      <c r="AB4" s="4"/>
      <c r="AC4" s="5"/>
      <c r="AD4" s="4"/>
      <c r="AE4" s="5"/>
      <c r="AF4" s="4"/>
      <c r="AG4" s="5"/>
      <c r="AH4" s="4"/>
      <c r="AI4" s="5"/>
      <c r="AJ4" s="4"/>
      <c r="AK4" s="5"/>
      <c r="AL4" s="4"/>
      <c r="AM4" s="5"/>
      <c r="AN4" s="4"/>
    </row>
    <row r="5" spans="1:40" s="3" customFormat="1" ht="15" customHeight="1" x14ac:dyDescent="0.25">
      <c r="A5" s="1"/>
      <c r="B5" s="9" t="s">
        <v>3</v>
      </c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5"/>
      <c r="AB5" s="4"/>
      <c r="AC5" s="5"/>
      <c r="AD5" s="4"/>
      <c r="AE5" s="5"/>
      <c r="AF5" s="4"/>
      <c r="AG5" s="5"/>
      <c r="AH5" s="4"/>
      <c r="AI5" s="5"/>
      <c r="AJ5" s="4"/>
      <c r="AK5" s="5"/>
      <c r="AL5" s="4"/>
      <c r="AM5" s="5"/>
      <c r="AN5" s="4"/>
    </row>
    <row r="6" spans="1:40" s="3" customFormat="1" ht="15" customHeight="1" x14ac:dyDescent="0.25">
      <c r="A6" s="1"/>
      <c r="B6" s="47" t="s">
        <v>141</v>
      </c>
      <c r="C6" s="5"/>
      <c r="D6" s="4"/>
      <c r="E6" s="5"/>
      <c r="F6" s="4"/>
      <c r="G6" s="5"/>
      <c r="H6" s="4"/>
      <c r="I6" s="5"/>
      <c r="J6" s="4"/>
      <c r="K6" s="5"/>
      <c r="L6" s="4"/>
      <c r="M6" s="5"/>
      <c r="N6" s="4"/>
      <c r="O6" s="5"/>
      <c r="P6" s="4"/>
      <c r="Q6" s="5"/>
      <c r="R6" s="4"/>
      <c r="S6" s="5"/>
      <c r="T6" s="4"/>
      <c r="U6" s="5"/>
      <c r="V6" s="4"/>
      <c r="W6" s="5"/>
      <c r="X6" s="4"/>
      <c r="Y6" s="5"/>
      <c r="Z6" s="4"/>
      <c r="AA6" s="5"/>
      <c r="AB6" s="4"/>
      <c r="AC6" s="5"/>
      <c r="AD6" s="4"/>
      <c r="AE6" s="5"/>
      <c r="AF6" s="4"/>
      <c r="AG6" s="5"/>
      <c r="AH6" s="4"/>
      <c r="AI6" s="5"/>
      <c r="AJ6" s="4"/>
      <c r="AK6" s="5"/>
      <c r="AL6" s="4"/>
      <c r="AM6" s="5"/>
      <c r="AN6" s="4"/>
    </row>
    <row r="7" spans="1:40" s="3" customFormat="1" ht="9.9499999999999993" customHeight="1" x14ac:dyDescent="0.25">
      <c r="A7" s="1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</row>
    <row r="8" spans="1:40" s="3" customFormat="1" ht="15" customHeight="1" x14ac:dyDescent="0.25">
      <c r="A8" s="1"/>
      <c r="C8" s="10"/>
      <c r="D8" s="191" t="s">
        <v>142</v>
      </c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0"/>
      <c r="V8" s="191" t="s">
        <v>142</v>
      </c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</row>
    <row r="9" spans="1:40" s="3" customFormat="1" ht="15" customHeight="1" x14ac:dyDescent="0.25">
      <c r="A9" s="1"/>
      <c r="C9" s="10"/>
      <c r="D9" s="191" t="s">
        <v>4</v>
      </c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0"/>
      <c r="V9" s="191" t="s">
        <v>5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</row>
    <row r="10" spans="1:40" s="3" customFormat="1" ht="9.9499999999999993" customHeight="1" x14ac:dyDescent="0.25">
      <c r="A10" s="1"/>
      <c r="B10" s="11"/>
      <c r="C10" s="5"/>
      <c r="D10" s="12"/>
      <c r="E10" s="5"/>
      <c r="F10" s="12"/>
      <c r="G10" s="5"/>
      <c r="H10" s="12"/>
      <c r="I10" s="5"/>
      <c r="J10" s="12"/>
      <c r="K10" s="5"/>
      <c r="L10" s="12"/>
      <c r="M10" s="5"/>
      <c r="N10" s="12"/>
      <c r="O10" s="5"/>
      <c r="P10" s="12"/>
      <c r="Q10" s="5"/>
      <c r="R10" s="12"/>
      <c r="S10" s="5"/>
      <c r="T10" s="12"/>
      <c r="U10" s="5"/>
      <c r="V10" s="12"/>
      <c r="W10" s="5"/>
      <c r="X10" s="12"/>
      <c r="Y10" s="5"/>
      <c r="Z10" s="12"/>
      <c r="AA10" s="5"/>
      <c r="AB10" s="12"/>
      <c r="AC10" s="5"/>
      <c r="AD10" s="12"/>
      <c r="AE10" s="5"/>
      <c r="AF10" s="12"/>
      <c r="AG10" s="5"/>
      <c r="AH10" s="12"/>
      <c r="AI10" s="5"/>
      <c r="AJ10" s="12"/>
      <c r="AK10" s="5"/>
      <c r="AL10" s="12"/>
      <c r="AM10" s="5"/>
      <c r="AN10" s="12"/>
    </row>
    <row r="11" spans="1:40" s="14" customFormat="1" ht="15" customHeight="1" x14ac:dyDescent="0.25">
      <c r="A11" s="13"/>
      <c r="C11" s="16"/>
      <c r="D11" s="15">
        <v>44742</v>
      </c>
      <c r="E11" s="16"/>
      <c r="F11" s="15">
        <v>44651</v>
      </c>
      <c r="G11" s="16"/>
      <c r="H11" s="15">
        <v>44561</v>
      </c>
      <c r="I11" s="16"/>
      <c r="J11" s="15">
        <v>44469</v>
      </c>
      <c r="K11" s="16"/>
      <c r="L11" s="15">
        <v>44377</v>
      </c>
      <c r="M11" s="16"/>
      <c r="N11" s="15">
        <v>44286</v>
      </c>
      <c r="O11" s="16"/>
      <c r="P11" s="15">
        <v>44196</v>
      </c>
      <c r="Q11" s="16"/>
      <c r="R11" s="15">
        <v>44104</v>
      </c>
      <c r="S11" s="16"/>
      <c r="T11" s="15">
        <v>43830</v>
      </c>
      <c r="U11" s="16"/>
      <c r="V11" s="15">
        <v>44742</v>
      </c>
      <c r="W11" s="16"/>
      <c r="X11" s="15">
        <v>44651</v>
      </c>
      <c r="Y11" s="16"/>
      <c r="Z11" s="15">
        <v>44561</v>
      </c>
      <c r="AA11" s="16"/>
      <c r="AB11" s="15">
        <v>44469</v>
      </c>
      <c r="AC11" s="16"/>
      <c r="AD11" s="15">
        <v>44377</v>
      </c>
      <c r="AE11" s="16"/>
      <c r="AF11" s="15">
        <v>44286</v>
      </c>
      <c r="AG11" s="16"/>
      <c r="AH11" s="15">
        <v>44196</v>
      </c>
      <c r="AI11" s="16"/>
      <c r="AJ11" s="15">
        <v>44104</v>
      </c>
      <c r="AK11" s="16"/>
      <c r="AL11" s="15">
        <v>43830</v>
      </c>
      <c r="AM11" s="16"/>
      <c r="AN11" s="15">
        <v>43465</v>
      </c>
    </row>
    <row r="12" spans="1:40" s="14" customFormat="1" ht="15" customHeight="1" x14ac:dyDescent="0.25">
      <c r="A12" s="13"/>
      <c r="B12" s="17" t="s">
        <v>6</v>
      </c>
      <c r="C12" s="5"/>
      <c r="D12" s="12"/>
      <c r="E12" s="5"/>
      <c r="F12" s="12"/>
      <c r="G12" s="5"/>
      <c r="H12" s="12"/>
      <c r="I12" s="5"/>
      <c r="J12" s="12"/>
      <c r="K12" s="5"/>
      <c r="L12" s="12"/>
      <c r="M12" s="5"/>
      <c r="N12" s="12"/>
      <c r="O12" s="5"/>
      <c r="P12" s="12"/>
      <c r="Q12" s="5"/>
      <c r="R12" s="12"/>
      <c r="S12" s="5"/>
      <c r="T12" s="12"/>
      <c r="U12" s="5"/>
      <c r="V12" s="12"/>
      <c r="W12" s="5"/>
      <c r="X12" s="12"/>
      <c r="Y12" s="5"/>
      <c r="Z12" s="12"/>
      <c r="AA12" s="5"/>
      <c r="AB12" s="12"/>
      <c r="AC12" s="5"/>
      <c r="AD12" s="12"/>
      <c r="AE12" s="5"/>
      <c r="AF12" s="12"/>
      <c r="AG12" s="5"/>
      <c r="AH12" s="12"/>
      <c r="AI12" s="5"/>
      <c r="AJ12" s="12"/>
      <c r="AK12" s="5"/>
      <c r="AL12" s="12"/>
      <c r="AM12" s="5"/>
      <c r="AN12" s="12"/>
    </row>
    <row r="13" spans="1:40" s="3" customFormat="1" ht="15" customHeight="1" x14ac:dyDescent="0.25">
      <c r="A13" s="1"/>
      <c r="B13" s="17" t="s">
        <v>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8"/>
      <c r="U13" s="12"/>
      <c r="V13" s="12"/>
      <c r="W13" s="12"/>
      <c r="X13" s="18"/>
      <c r="Y13" s="12"/>
      <c r="Z13" s="18"/>
      <c r="AA13" s="12"/>
      <c r="AB13" s="18"/>
      <c r="AC13" s="12"/>
      <c r="AD13" s="18"/>
      <c r="AE13" s="12"/>
      <c r="AF13" s="18"/>
      <c r="AG13" s="12"/>
      <c r="AH13" s="18"/>
      <c r="AI13" s="12"/>
      <c r="AJ13" s="18"/>
      <c r="AK13" s="12"/>
      <c r="AL13" s="18"/>
      <c r="AM13" s="12"/>
      <c r="AN13" s="18"/>
    </row>
    <row r="14" spans="1:40" s="3" customFormat="1" ht="15" customHeight="1" x14ac:dyDescent="0.25">
      <c r="A14" s="1"/>
      <c r="B14" s="19" t="s">
        <v>8</v>
      </c>
      <c r="C14" s="21"/>
      <c r="D14" s="20">
        <v>0</v>
      </c>
      <c r="E14" s="21"/>
      <c r="F14" s="20">
        <v>0</v>
      </c>
      <c r="G14" s="21"/>
      <c r="H14" s="20">
        <v>0</v>
      </c>
      <c r="I14" s="21"/>
      <c r="J14" s="20">
        <v>0</v>
      </c>
      <c r="K14" s="21"/>
      <c r="L14" s="20">
        <v>0</v>
      </c>
      <c r="M14" s="21"/>
      <c r="N14" s="20">
        <v>4</v>
      </c>
      <c r="O14" s="21"/>
      <c r="P14" s="20">
        <v>1</v>
      </c>
      <c r="Q14" s="21"/>
      <c r="R14" s="20">
        <v>1</v>
      </c>
      <c r="S14" s="21"/>
      <c r="T14" s="20">
        <v>1</v>
      </c>
      <c r="U14" s="21"/>
      <c r="V14" s="20">
        <v>69914</v>
      </c>
      <c r="W14" s="21"/>
      <c r="X14" s="20">
        <v>68099</v>
      </c>
      <c r="Y14" s="21"/>
      <c r="Z14" s="20">
        <v>87468</v>
      </c>
      <c r="AA14" s="21"/>
      <c r="AB14" s="20">
        <v>85197</v>
      </c>
      <c r="AC14" s="21"/>
      <c r="AD14" s="20">
        <v>64070</v>
      </c>
      <c r="AE14" s="21"/>
      <c r="AF14" s="20">
        <v>57881</v>
      </c>
      <c r="AG14" s="21"/>
      <c r="AH14" s="20">
        <v>64680</v>
      </c>
      <c r="AI14" s="21"/>
      <c r="AJ14" s="20">
        <v>50134</v>
      </c>
      <c r="AK14" s="21"/>
      <c r="AL14" s="20">
        <v>49606</v>
      </c>
      <c r="AM14" s="21"/>
      <c r="AN14" s="20">
        <v>45497</v>
      </c>
    </row>
    <row r="15" spans="1:40" s="3" customFormat="1" ht="15" customHeight="1" x14ac:dyDescent="0.25">
      <c r="A15" s="1"/>
      <c r="B15" s="19" t="s">
        <v>167</v>
      </c>
      <c r="C15" s="21"/>
      <c r="D15" s="20">
        <v>0</v>
      </c>
      <c r="E15" s="21"/>
      <c r="F15" s="20">
        <v>0</v>
      </c>
      <c r="G15" s="21"/>
      <c r="H15" s="20">
        <v>0</v>
      </c>
      <c r="I15" s="21"/>
      <c r="J15" s="20">
        <v>0</v>
      </c>
      <c r="K15" s="21"/>
      <c r="L15" s="20">
        <v>0</v>
      </c>
      <c r="M15" s="21"/>
      <c r="N15" s="20">
        <v>0</v>
      </c>
      <c r="O15" s="21"/>
      <c r="P15" s="20">
        <v>0</v>
      </c>
      <c r="Q15" s="21"/>
      <c r="R15" s="20">
        <v>0</v>
      </c>
      <c r="S15" s="21"/>
      <c r="T15" s="20">
        <v>0</v>
      </c>
      <c r="U15" s="21"/>
      <c r="V15" s="20">
        <v>11197</v>
      </c>
      <c r="W15" s="21"/>
      <c r="X15" s="20">
        <v>0</v>
      </c>
      <c r="Y15" s="21"/>
      <c r="Z15" s="20">
        <v>0</v>
      </c>
      <c r="AA15" s="21"/>
      <c r="AB15" s="20">
        <v>0</v>
      </c>
      <c r="AC15" s="21"/>
      <c r="AD15" s="20">
        <v>0</v>
      </c>
      <c r="AE15" s="21"/>
      <c r="AF15" s="20">
        <v>0</v>
      </c>
      <c r="AG15" s="21"/>
      <c r="AH15" s="20">
        <v>0</v>
      </c>
      <c r="AI15" s="21"/>
      <c r="AJ15" s="20">
        <v>0</v>
      </c>
      <c r="AK15" s="21"/>
      <c r="AL15" s="20">
        <v>0</v>
      </c>
      <c r="AM15" s="21"/>
      <c r="AN15" s="20">
        <v>0</v>
      </c>
    </row>
    <row r="16" spans="1:40" s="3" customFormat="1" ht="15" customHeight="1" x14ac:dyDescent="0.25">
      <c r="A16" s="1"/>
      <c r="B16" s="19" t="s">
        <v>9</v>
      </c>
      <c r="C16" s="21"/>
      <c r="D16" s="20">
        <v>0</v>
      </c>
      <c r="E16" s="21"/>
      <c r="F16" s="20">
        <v>0</v>
      </c>
      <c r="G16" s="21"/>
      <c r="H16" s="20">
        <v>0</v>
      </c>
      <c r="I16" s="21"/>
      <c r="J16" s="20">
        <v>0</v>
      </c>
      <c r="K16" s="21"/>
      <c r="L16" s="20">
        <v>0</v>
      </c>
      <c r="M16" s="21"/>
      <c r="N16" s="20">
        <v>0</v>
      </c>
      <c r="O16" s="21"/>
      <c r="P16" s="20">
        <v>0</v>
      </c>
      <c r="Q16" s="21"/>
      <c r="R16" s="20">
        <v>0</v>
      </c>
      <c r="S16" s="21"/>
      <c r="T16" s="20">
        <v>0</v>
      </c>
      <c r="U16" s="21"/>
      <c r="V16" s="20">
        <v>67257</v>
      </c>
      <c r="W16" s="21"/>
      <c r="X16" s="20">
        <v>78529</v>
      </c>
      <c r="Y16" s="21"/>
      <c r="Z16" s="20">
        <v>95121</v>
      </c>
      <c r="AA16" s="21"/>
      <c r="AB16" s="20">
        <v>106798</v>
      </c>
      <c r="AC16" s="21"/>
      <c r="AD16" s="20">
        <v>107190</v>
      </c>
      <c r="AE16" s="21"/>
      <c r="AF16" s="20">
        <v>105900</v>
      </c>
      <c r="AG16" s="21"/>
      <c r="AH16" s="20">
        <v>100296</v>
      </c>
      <c r="AI16" s="21"/>
      <c r="AJ16" s="20">
        <v>99423</v>
      </c>
      <c r="AK16" s="21"/>
      <c r="AL16" s="20">
        <v>62196</v>
      </c>
      <c r="AM16" s="21"/>
      <c r="AN16" s="20">
        <v>70987</v>
      </c>
    </row>
    <row r="17" spans="1:40" s="3" customFormat="1" ht="15" customHeight="1" x14ac:dyDescent="0.25">
      <c r="A17" s="1"/>
      <c r="B17" s="19" t="s">
        <v>10</v>
      </c>
      <c r="C17" s="21"/>
      <c r="D17" s="20">
        <v>0</v>
      </c>
      <c r="E17" s="21"/>
      <c r="F17" s="20">
        <v>0</v>
      </c>
      <c r="G17" s="21"/>
      <c r="H17" s="20">
        <v>0</v>
      </c>
      <c r="I17" s="21"/>
      <c r="J17" s="20">
        <v>0</v>
      </c>
      <c r="K17" s="21"/>
      <c r="L17" s="20">
        <v>0</v>
      </c>
      <c r="M17" s="21"/>
      <c r="N17" s="20">
        <v>0</v>
      </c>
      <c r="O17" s="21"/>
      <c r="P17" s="20">
        <v>0</v>
      </c>
      <c r="Q17" s="21"/>
      <c r="R17" s="20">
        <v>0</v>
      </c>
      <c r="S17" s="21"/>
      <c r="T17" s="20">
        <v>0</v>
      </c>
      <c r="U17" s="21"/>
      <c r="V17" s="20">
        <v>114768</v>
      </c>
      <c r="W17" s="21"/>
      <c r="X17" s="20">
        <v>99336</v>
      </c>
      <c r="Y17" s="21"/>
      <c r="Z17" s="20">
        <v>81442</v>
      </c>
      <c r="AA17" s="21"/>
      <c r="AB17" s="20">
        <v>83335</v>
      </c>
      <c r="AC17" s="21"/>
      <c r="AD17" s="20">
        <v>76121</v>
      </c>
      <c r="AE17" s="21"/>
      <c r="AF17" s="20">
        <v>72977</v>
      </c>
      <c r="AG17" s="21"/>
      <c r="AH17" s="20">
        <v>61989</v>
      </c>
      <c r="AI17" s="21"/>
      <c r="AJ17" s="20">
        <v>52639</v>
      </c>
      <c r="AK17" s="21"/>
      <c r="AL17" s="20">
        <v>55657</v>
      </c>
      <c r="AM17" s="21"/>
      <c r="AN17" s="20">
        <v>41211</v>
      </c>
    </row>
    <row r="18" spans="1:40" s="3" customFormat="1" ht="15" customHeight="1" x14ac:dyDescent="0.25">
      <c r="A18" s="1"/>
      <c r="B18" s="19" t="s">
        <v>11</v>
      </c>
      <c r="C18" s="21"/>
      <c r="D18" s="20">
        <v>1706</v>
      </c>
      <c r="E18" s="21"/>
      <c r="F18" s="20">
        <v>1706</v>
      </c>
      <c r="G18" s="21"/>
      <c r="H18" s="20">
        <v>1706</v>
      </c>
      <c r="I18" s="21"/>
      <c r="J18" s="20">
        <v>1706</v>
      </c>
      <c r="K18" s="21"/>
      <c r="L18" s="20">
        <v>1724</v>
      </c>
      <c r="M18" s="21"/>
      <c r="N18" s="20">
        <v>1722</v>
      </c>
      <c r="O18" s="21"/>
      <c r="P18" s="20">
        <v>1717</v>
      </c>
      <c r="Q18" s="21"/>
      <c r="R18" s="20">
        <v>1711</v>
      </c>
      <c r="S18" s="21"/>
      <c r="T18" s="20">
        <v>1630</v>
      </c>
      <c r="U18" s="21"/>
      <c r="V18" s="20">
        <v>32335</v>
      </c>
      <c r="W18" s="21"/>
      <c r="X18" s="20">
        <v>25127</v>
      </c>
      <c r="Y18" s="21"/>
      <c r="Z18" s="20">
        <v>25226</v>
      </c>
      <c r="AA18" s="21"/>
      <c r="AB18" s="20">
        <v>26464</v>
      </c>
      <c r="AC18" s="21"/>
      <c r="AD18" s="20">
        <v>25045</v>
      </c>
      <c r="AE18" s="21"/>
      <c r="AF18" s="20">
        <v>30012</v>
      </c>
      <c r="AG18" s="21"/>
      <c r="AH18" s="20">
        <v>23562</v>
      </c>
      <c r="AI18" s="21"/>
      <c r="AJ18" s="20">
        <v>19487</v>
      </c>
      <c r="AK18" s="21"/>
      <c r="AL18" s="20">
        <v>11581</v>
      </c>
      <c r="AM18" s="21"/>
      <c r="AN18" s="20">
        <v>15160</v>
      </c>
    </row>
    <row r="19" spans="1:40" s="3" customFormat="1" ht="15" customHeight="1" x14ac:dyDescent="0.25">
      <c r="A19" s="1"/>
      <c r="B19" s="19" t="s">
        <v>19</v>
      </c>
      <c r="C19" s="21"/>
      <c r="D19" s="20">
        <v>0</v>
      </c>
      <c r="E19" s="21"/>
      <c r="F19" s="20">
        <v>0</v>
      </c>
      <c r="G19" s="21"/>
      <c r="H19" s="20">
        <v>0</v>
      </c>
      <c r="I19" s="21"/>
      <c r="J19" s="20">
        <v>0</v>
      </c>
      <c r="K19" s="21"/>
      <c r="L19" s="20">
        <v>3944</v>
      </c>
      <c r="M19" s="21"/>
      <c r="N19" s="20">
        <v>0</v>
      </c>
      <c r="O19" s="21"/>
      <c r="P19" s="20">
        <v>0</v>
      </c>
      <c r="Q19" s="21"/>
      <c r="R19" s="20">
        <v>0</v>
      </c>
      <c r="S19" s="21"/>
      <c r="T19" s="20">
        <v>0</v>
      </c>
      <c r="U19" s="21"/>
      <c r="V19" s="20">
        <v>0</v>
      </c>
      <c r="W19" s="21"/>
      <c r="X19" s="20">
        <v>0</v>
      </c>
      <c r="Y19" s="21"/>
      <c r="Z19" s="20">
        <v>0</v>
      </c>
      <c r="AA19" s="21"/>
      <c r="AB19" s="20">
        <v>0</v>
      </c>
      <c r="AC19" s="21"/>
      <c r="AD19" s="20">
        <v>116</v>
      </c>
      <c r="AE19" s="21"/>
      <c r="AF19" s="20">
        <v>0</v>
      </c>
      <c r="AG19" s="21"/>
      <c r="AH19" s="20">
        <v>0</v>
      </c>
      <c r="AI19" s="21"/>
      <c r="AJ19" s="20">
        <v>0</v>
      </c>
      <c r="AK19" s="21"/>
      <c r="AL19" s="20">
        <v>0</v>
      </c>
      <c r="AM19" s="21"/>
      <c r="AN19" s="20">
        <v>0</v>
      </c>
    </row>
    <row r="20" spans="1:40" s="3" customFormat="1" ht="15" customHeight="1" x14ac:dyDescent="0.25">
      <c r="A20" s="1"/>
      <c r="B20" s="19" t="s">
        <v>12</v>
      </c>
      <c r="C20" s="21"/>
      <c r="D20" s="20">
        <v>0</v>
      </c>
      <c r="E20" s="21"/>
      <c r="F20" s="20">
        <v>0</v>
      </c>
      <c r="G20" s="21"/>
      <c r="H20" s="20">
        <v>0</v>
      </c>
      <c r="I20" s="21"/>
      <c r="J20" s="20">
        <v>0</v>
      </c>
      <c r="K20" s="21"/>
      <c r="L20" s="20">
        <v>0</v>
      </c>
      <c r="M20" s="21"/>
      <c r="N20" s="20">
        <v>0</v>
      </c>
      <c r="O20" s="21"/>
      <c r="P20" s="20">
        <v>0</v>
      </c>
      <c r="Q20" s="21"/>
      <c r="R20" s="20">
        <v>0</v>
      </c>
      <c r="S20" s="21"/>
      <c r="T20" s="20">
        <v>0</v>
      </c>
      <c r="U20" s="21"/>
      <c r="V20" s="20">
        <v>42563</v>
      </c>
      <c r="W20" s="21"/>
      <c r="X20" s="20">
        <v>37009</v>
      </c>
      <c r="Y20" s="21"/>
      <c r="Z20" s="20">
        <v>32770</v>
      </c>
      <c r="AA20" s="21"/>
      <c r="AB20" s="20">
        <v>33799</v>
      </c>
      <c r="AC20" s="21"/>
      <c r="AD20" s="20">
        <v>39730</v>
      </c>
      <c r="AE20" s="21"/>
      <c r="AF20" s="20">
        <v>36679</v>
      </c>
      <c r="AG20" s="21"/>
      <c r="AH20" s="20">
        <v>37139</v>
      </c>
      <c r="AI20" s="21"/>
      <c r="AJ20" s="20">
        <v>34913</v>
      </c>
      <c r="AK20" s="21"/>
      <c r="AL20" s="20">
        <v>41060</v>
      </c>
      <c r="AM20" s="21"/>
      <c r="AN20" s="20">
        <v>16734</v>
      </c>
    </row>
    <row r="21" spans="1:40" s="3" customFormat="1" ht="15" customHeight="1" x14ac:dyDescent="0.25">
      <c r="A21" s="1"/>
      <c r="B21" s="19" t="s">
        <v>13</v>
      </c>
      <c r="C21" s="21"/>
      <c r="D21" s="22">
        <v>111</v>
      </c>
      <c r="E21" s="21"/>
      <c r="F21" s="22">
        <v>158</v>
      </c>
      <c r="G21" s="21"/>
      <c r="H21" s="22">
        <v>202</v>
      </c>
      <c r="I21" s="21"/>
      <c r="J21" s="22">
        <v>3741</v>
      </c>
      <c r="K21" s="21"/>
      <c r="L21" s="22">
        <v>1180</v>
      </c>
      <c r="M21" s="21"/>
      <c r="N21" s="22">
        <v>954</v>
      </c>
      <c r="O21" s="21"/>
      <c r="P21" s="22">
        <v>356</v>
      </c>
      <c r="Q21" s="21"/>
      <c r="R21" s="22">
        <v>488</v>
      </c>
      <c r="S21" s="21"/>
      <c r="T21" s="22">
        <v>0</v>
      </c>
      <c r="U21" s="21"/>
      <c r="V21" s="22">
        <v>7643</v>
      </c>
      <c r="W21" s="21"/>
      <c r="X21" s="22">
        <v>7181</v>
      </c>
      <c r="Y21" s="21"/>
      <c r="Z21" s="22">
        <v>4873</v>
      </c>
      <c r="AA21" s="21"/>
      <c r="AB21" s="22">
        <v>7885</v>
      </c>
      <c r="AC21" s="21"/>
      <c r="AD21" s="22">
        <v>4606</v>
      </c>
      <c r="AE21" s="21"/>
      <c r="AF21" s="22">
        <v>3378</v>
      </c>
      <c r="AG21" s="21"/>
      <c r="AH21" s="22">
        <v>2356</v>
      </c>
      <c r="AI21" s="21"/>
      <c r="AJ21" s="22">
        <v>2688</v>
      </c>
      <c r="AK21" s="21"/>
      <c r="AL21" s="22">
        <v>1452</v>
      </c>
      <c r="AM21" s="21"/>
      <c r="AN21" s="22">
        <v>3484</v>
      </c>
    </row>
    <row r="22" spans="1:40" s="3" customFormat="1" ht="9.9499999999999993" customHeight="1" x14ac:dyDescent="0.25">
      <c r="A22" s="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</row>
    <row r="23" spans="1:40" s="25" customFormat="1" ht="15" customHeight="1" x14ac:dyDescent="0.25">
      <c r="A23" s="1"/>
      <c r="B23" s="17" t="s">
        <v>14</v>
      </c>
      <c r="C23" s="26"/>
      <c r="D23" s="23">
        <v>1817</v>
      </c>
      <c r="E23" s="26"/>
      <c r="F23" s="23">
        <v>1864</v>
      </c>
      <c r="G23" s="26"/>
      <c r="H23" s="23">
        <v>1908</v>
      </c>
      <c r="I23" s="26"/>
      <c r="J23" s="23">
        <v>5447</v>
      </c>
      <c r="K23" s="26"/>
      <c r="L23" s="23">
        <v>6848</v>
      </c>
      <c r="M23" s="26"/>
      <c r="N23" s="23">
        <v>2680</v>
      </c>
      <c r="O23" s="26"/>
      <c r="P23" s="23">
        <v>2074</v>
      </c>
      <c r="Q23" s="26"/>
      <c r="R23" s="23">
        <f>SUM(R14:R22)</f>
        <v>2200</v>
      </c>
      <c r="S23" s="26"/>
      <c r="T23" s="23">
        <f>SUM(T14:T22)</f>
        <v>1631</v>
      </c>
      <c r="U23" s="12"/>
      <c r="V23" s="23">
        <v>345677</v>
      </c>
      <c r="W23" s="26"/>
      <c r="X23" s="23">
        <v>315281</v>
      </c>
      <c r="Y23" s="26"/>
      <c r="Z23" s="23">
        <v>326900</v>
      </c>
      <c r="AA23" s="26"/>
      <c r="AB23" s="23">
        <v>343478</v>
      </c>
      <c r="AC23" s="26"/>
      <c r="AD23" s="23">
        <v>316878</v>
      </c>
      <c r="AE23" s="26"/>
      <c r="AF23" s="23">
        <v>306827</v>
      </c>
      <c r="AG23" s="26"/>
      <c r="AH23" s="23">
        <v>290022</v>
      </c>
      <c r="AI23" s="26"/>
      <c r="AJ23" s="23">
        <f>SUM(AJ14:AJ22)</f>
        <v>259284</v>
      </c>
      <c r="AK23" s="26"/>
      <c r="AL23" s="23">
        <v>221552</v>
      </c>
      <c r="AM23" s="26"/>
      <c r="AN23" s="23">
        <v>193073</v>
      </c>
    </row>
    <row r="24" spans="1:40" s="3" customFormat="1" ht="9.9499999999999993" customHeight="1" x14ac:dyDescent="0.25">
      <c r="A24" s="25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</row>
    <row r="25" spans="1:40" s="3" customFormat="1" ht="15" customHeight="1" x14ac:dyDescent="0.25">
      <c r="A25" s="1"/>
      <c r="B25" s="17" t="s">
        <v>15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</row>
    <row r="26" spans="1:40" s="3" customFormat="1" ht="15" customHeight="1" x14ac:dyDescent="0.25">
      <c r="A26" s="1"/>
      <c r="B26" s="19" t="s">
        <v>16</v>
      </c>
      <c r="C26" s="21"/>
      <c r="D26" s="22">
        <v>0</v>
      </c>
      <c r="E26" s="21"/>
      <c r="F26" s="22">
        <v>0</v>
      </c>
      <c r="G26" s="21"/>
      <c r="H26" s="22">
        <v>0</v>
      </c>
      <c r="I26" s="21"/>
      <c r="J26" s="22">
        <v>0</v>
      </c>
      <c r="K26" s="21"/>
      <c r="L26" s="22">
        <v>0</v>
      </c>
      <c r="M26" s="21"/>
      <c r="N26" s="22">
        <v>0</v>
      </c>
      <c r="O26" s="21"/>
      <c r="P26" s="22">
        <v>0</v>
      </c>
      <c r="Q26" s="21"/>
      <c r="R26" s="22">
        <v>0</v>
      </c>
      <c r="S26" s="21"/>
      <c r="T26" s="22">
        <v>255</v>
      </c>
      <c r="U26" s="21"/>
      <c r="V26" s="22">
        <v>0</v>
      </c>
      <c r="W26" s="21"/>
      <c r="X26" s="22">
        <v>0</v>
      </c>
      <c r="Y26" s="21"/>
      <c r="Z26" s="22">
        <v>0</v>
      </c>
      <c r="AA26" s="21"/>
      <c r="AB26" s="22">
        <v>0</v>
      </c>
      <c r="AC26" s="21"/>
      <c r="AD26" s="22">
        <v>0</v>
      </c>
      <c r="AE26" s="21"/>
      <c r="AF26" s="22">
        <v>0</v>
      </c>
      <c r="AG26" s="21"/>
      <c r="AH26" s="22">
        <v>0</v>
      </c>
      <c r="AI26" s="21"/>
      <c r="AJ26" s="22">
        <v>0</v>
      </c>
      <c r="AK26" s="21"/>
      <c r="AL26" s="22">
        <v>255</v>
      </c>
      <c r="AM26" s="21"/>
      <c r="AN26" s="22">
        <v>25917</v>
      </c>
    </row>
    <row r="27" spans="1:40" s="3" customFormat="1" ht="9.9499999999999993" customHeight="1" x14ac:dyDescent="0.25">
      <c r="A27" s="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</row>
    <row r="28" spans="1:40" s="25" customFormat="1" ht="15" customHeight="1" x14ac:dyDescent="0.25">
      <c r="A28" s="1"/>
      <c r="B28" s="17" t="s">
        <v>17</v>
      </c>
      <c r="C28" s="26"/>
      <c r="D28" s="23">
        <v>0</v>
      </c>
      <c r="E28" s="26"/>
      <c r="F28" s="23">
        <v>0</v>
      </c>
      <c r="G28" s="26"/>
      <c r="H28" s="23">
        <v>0</v>
      </c>
      <c r="I28" s="26"/>
      <c r="J28" s="23">
        <v>0</v>
      </c>
      <c r="K28" s="26"/>
      <c r="L28" s="23">
        <v>0</v>
      </c>
      <c r="M28" s="26"/>
      <c r="N28" s="23">
        <v>0</v>
      </c>
      <c r="O28" s="26"/>
      <c r="P28" s="23">
        <v>0</v>
      </c>
      <c r="Q28" s="26"/>
      <c r="R28" s="23">
        <f>R26</f>
        <v>0</v>
      </c>
      <c r="S28" s="26"/>
      <c r="T28" s="23">
        <f>T26</f>
        <v>255</v>
      </c>
      <c r="U28" s="26"/>
      <c r="V28" s="23">
        <v>0</v>
      </c>
      <c r="W28" s="26"/>
      <c r="X28" s="23">
        <v>0</v>
      </c>
      <c r="Y28" s="26"/>
      <c r="Z28" s="23">
        <v>0</v>
      </c>
      <c r="AA28" s="26"/>
      <c r="AB28" s="23">
        <v>0</v>
      </c>
      <c r="AC28" s="26"/>
      <c r="AD28" s="23">
        <v>0</v>
      </c>
      <c r="AE28" s="26"/>
      <c r="AF28" s="23">
        <v>0</v>
      </c>
      <c r="AG28" s="26"/>
      <c r="AH28" s="23">
        <v>0</v>
      </c>
      <c r="AI28" s="26"/>
      <c r="AJ28" s="23">
        <f>AJ26</f>
        <v>0</v>
      </c>
      <c r="AK28" s="26"/>
      <c r="AL28" s="23">
        <v>255</v>
      </c>
      <c r="AM28" s="26"/>
      <c r="AN28" s="23">
        <v>25917</v>
      </c>
    </row>
    <row r="29" spans="1:40" s="3" customFormat="1" ht="9.9499999999999993" customHeight="1" x14ac:dyDescent="0.25">
      <c r="A29" s="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</row>
    <row r="30" spans="1:40" s="3" customFormat="1" ht="15" customHeight="1" x14ac:dyDescent="0.25">
      <c r="A30" s="1"/>
      <c r="B30" s="17" t="s">
        <v>18</v>
      </c>
      <c r="C30" s="12"/>
      <c r="D30" s="18"/>
      <c r="E30" s="12"/>
      <c r="F30" s="18"/>
      <c r="G30" s="12"/>
      <c r="H30" s="18"/>
      <c r="I30" s="12"/>
      <c r="J30" s="18"/>
      <c r="K30" s="12"/>
      <c r="L30" s="18"/>
      <c r="M30" s="12"/>
      <c r="N30" s="18"/>
      <c r="O30" s="12"/>
      <c r="P30" s="18"/>
      <c r="Q30" s="12"/>
      <c r="R30" s="18"/>
      <c r="S30" s="12"/>
      <c r="T30" s="18"/>
      <c r="U30" s="12"/>
      <c r="V30" s="18"/>
      <c r="W30" s="12"/>
      <c r="X30" s="18"/>
      <c r="Y30" s="12"/>
      <c r="Z30" s="18"/>
      <c r="AA30" s="12"/>
      <c r="AB30" s="18"/>
      <c r="AC30" s="12"/>
      <c r="AD30" s="18"/>
      <c r="AE30" s="12"/>
      <c r="AF30" s="18"/>
      <c r="AG30" s="12"/>
      <c r="AH30" s="18"/>
      <c r="AI30" s="12"/>
      <c r="AJ30" s="18"/>
      <c r="AK30" s="12"/>
      <c r="AL30" s="18"/>
      <c r="AM30" s="12"/>
      <c r="AN30" s="18"/>
    </row>
    <row r="31" spans="1:40" s="3" customFormat="1" ht="15" customHeight="1" x14ac:dyDescent="0.25">
      <c r="A31" s="1"/>
      <c r="B31" s="19" t="s">
        <v>9</v>
      </c>
      <c r="C31" s="21"/>
      <c r="D31" s="20">
        <v>0</v>
      </c>
      <c r="E31" s="21"/>
      <c r="F31" s="20">
        <v>0</v>
      </c>
      <c r="G31" s="21"/>
      <c r="H31" s="20">
        <v>0</v>
      </c>
      <c r="I31" s="21"/>
      <c r="J31" s="20">
        <v>0</v>
      </c>
      <c r="K31" s="21"/>
      <c r="L31" s="20">
        <v>0</v>
      </c>
      <c r="M31" s="21"/>
      <c r="N31" s="20">
        <v>0</v>
      </c>
      <c r="O31" s="21"/>
      <c r="P31" s="20">
        <v>0</v>
      </c>
      <c r="Q31" s="21"/>
      <c r="R31" s="20">
        <v>0</v>
      </c>
      <c r="S31" s="21"/>
      <c r="T31" s="20">
        <v>0</v>
      </c>
      <c r="U31" s="21"/>
      <c r="V31" s="20">
        <v>8868</v>
      </c>
      <c r="W31" s="21"/>
      <c r="X31" s="20">
        <v>0</v>
      </c>
      <c r="Y31" s="21"/>
      <c r="Z31" s="20">
        <v>0</v>
      </c>
      <c r="AA31" s="21"/>
      <c r="AB31" s="20">
        <v>0</v>
      </c>
      <c r="AC31" s="21"/>
      <c r="AD31" s="20">
        <v>0</v>
      </c>
      <c r="AE31" s="21"/>
      <c r="AF31" s="20">
        <v>0</v>
      </c>
      <c r="AG31" s="21"/>
      <c r="AH31" s="20">
        <v>2377</v>
      </c>
      <c r="AI31" s="21"/>
      <c r="AJ31" s="20">
        <v>2377</v>
      </c>
      <c r="AK31" s="21"/>
      <c r="AL31" s="20">
        <v>3771</v>
      </c>
      <c r="AM31" s="21"/>
      <c r="AN31" s="20">
        <v>4793</v>
      </c>
    </row>
    <row r="32" spans="1:40" s="3" customFormat="1" ht="15" customHeight="1" x14ac:dyDescent="0.25">
      <c r="A32" s="1"/>
      <c r="B32" s="19" t="s">
        <v>11</v>
      </c>
      <c r="C32" s="21"/>
      <c r="D32" s="20">
        <v>0</v>
      </c>
      <c r="E32" s="21"/>
      <c r="F32" s="20">
        <v>0</v>
      </c>
      <c r="G32" s="21"/>
      <c r="H32" s="20">
        <v>0</v>
      </c>
      <c r="I32" s="21"/>
      <c r="J32" s="20">
        <v>0</v>
      </c>
      <c r="K32" s="21"/>
      <c r="L32" s="20">
        <v>0</v>
      </c>
      <c r="M32" s="21"/>
      <c r="N32" s="20">
        <v>0</v>
      </c>
      <c r="O32" s="21"/>
      <c r="P32" s="20">
        <v>0</v>
      </c>
      <c r="Q32" s="21"/>
      <c r="R32" s="20">
        <v>240</v>
      </c>
      <c r="S32" s="21"/>
      <c r="T32" s="20">
        <v>240</v>
      </c>
      <c r="U32" s="21"/>
      <c r="V32" s="20">
        <v>0</v>
      </c>
      <c r="W32" s="21"/>
      <c r="X32" s="20">
        <v>0</v>
      </c>
      <c r="Y32" s="21"/>
      <c r="Z32" s="20">
        <v>0</v>
      </c>
      <c r="AA32" s="21"/>
      <c r="AB32" s="20">
        <v>0</v>
      </c>
      <c r="AC32" s="21"/>
      <c r="AD32" s="20">
        <v>0</v>
      </c>
      <c r="AE32" s="21"/>
      <c r="AF32" s="20">
        <v>0</v>
      </c>
      <c r="AG32" s="21"/>
      <c r="AH32" s="20">
        <v>324</v>
      </c>
      <c r="AI32" s="21"/>
      <c r="AJ32" s="20">
        <v>9846</v>
      </c>
      <c r="AK32" s="21"/>
      <c r="AL32" s="20">
        <v>10123</v>
      </c>
      <c r="AM32" s="21"/>
      <c r="AN32" s="20">
        <v>5626</v>
      </c>
    </row>
    <row r="33" spans="1:40" s="3" customFormat="1" ht="15" customHeight="1" x14ac:dyDescent="0.25">
      <c r="A33" s="1"/>
      <c r="B33" s="19" t="s">
        <v>19</v>
      </c>
      <c r="C33" s="21"/>
      <c r="D33" s="20">
        <v>526</v>
      </c>
      <c r="E33" s="21"/>
      <c r="F33" s="20">
        <v>472</v>
      </c>
      <c r="G33" s="21"/>
      <c r="H33" s="20">
        <v>372</v>
      </c>
      <c r="I33" s="21"/>
      <c r="J33" s="20">
        <v>4966</v>
      </c>
      <c r="K33" s="21"/>
      <c r="L33" s="20">
        <v>806</v>
      </c>
      <c r="M33" s="21"/>
      <c r="N33" s="20">
        <v>3884</v>
      </c>
      <c r="O33" s="21"/>
      <c r="P33" s="20">
        <v>6072</v>
      </c>
      <c r="Q33" s="21"/>
      <c r="R33" s="20">
        <v>0</v>
      </c>
      <c r="S33" s="21"/>
      <c r="T33" s="20">
        <v>2585</v>
      </c>
      <c r="U33" s="21"/>
      <c r="V33" s="20">
        <v>0</v>
      </c>
      <c r="W33" s="21"/>
      <c r="X33" s="20">
        <v>0</v>
      </c>
      <c r="Y33" s="21"/>
      <c r="Z33" s="20">
        <v>0</v>
      </c>
      <c r="AA33" s="21"/>
      <c r="AB33" s="20">
        <v>0</v>
      </c>
      <c r="AC33" s="21"/>
      <c r="AD33" s="20">
        <v>0</v>
      </c>
      <c r="AE33" s="21"/>
      <c r="AF33" s="20">
        <v>0</v>
      </c>
      <c r="AG33" s="21"/>
      <c r="AH33" s="20">
        <v>0</v>
      </c>
      <c r="AI33" s="21"/>
      <c r="AJ33" s="20">
        <v>0</v>
      </c>
      <c r="AK33" s="21"/>
      <c r="AL33" s="20">
        <v>0</v>
      </c>
      <c r="AM33" s="21"/>
      <c r="AN33" s="20">
        <v>0</v>
      </c>
    </row>
    <row r="34" spans="1:40" s="3" customFormat="1" ht="15" customHeight="1" x14ac:dyDescent="0.25">
      <c r="A34" s="1"/>
      <c r="B34" s="19" t="s">
        <v>20</v>
      </c>
      <c r="C34" s="21"/>
      <c r="D34" s="20">
        <v>0</v>
      </c>
      <c r="E34" s="21"/>
      <c r="F34" s="20">
        <v>0</v>
      </c>
      <c r="G34" s="21"/>
      <c r="H34" s="20">
        <v>0</v>
      </c>
      <c r="I34" s="21"/>
      <c r="J34" s="20">
        <v>0</v>
      </c>
      <c r="K34" s="21"/>
      <c r="L34" s="20">
        <v>0</v>
      </c>
      <c r="M34" s="21"/>
      <c r="N34" s="20">
        <v>0</v>
      </c>
      <c r="O34" s="21"/>
      <c r="P34" s="20">
        <v>0</v>
      </c>
      <c r="Q34" s="21"/>
      <c r="R34" s="20">
        <v>0</v>
      </c>
      <c r="S34" s="21"/>
      <c r="T34" s="20">
        <v>0</v>
      </c>
      <c r="U34" s="21"/>
      <c r="V34" s="20">
        <v>3293</v>
      </c>
      <c r="W34" s="21"/>
      <c r="X34" s="20">
        <v>8526</v>
      </c>
      <c r="Y34" s="21"/>
      <c r="Z34" s="20">
        <v>11737</v>
      </c>
      <c r="AA34" s="21"/>
      <c r="AB34" s="20">
        <v>11582</v>
      </c>
      <c r="AC34" s="21"/>
      <c r="AD34" s="20">
        <v>11451</v>
      </c>
      <c r="AE34" s="21"/>
      <c r="AF34" s="20">
        <v>11367</v>
      </c>
      <c r="AG34" s="21"/>
      <c r="AH34" s="20">
        <v>19395</v>
      </c>
      <c r="AI34" s="21"/>
      <c r="AJ34" s="20">
        <v>19291</v>
      </c>
      <c r="AK34" s="21"/>
      <c r="AL34" s="20">
        <v>14787</v>
      </c>
      <c r="AM34" s="21"/>
      <c r="AN34" s="20">
        <v>11456</v>
      </c>
    </row>
    <row r="35" spans="1:40" s="3" customFormat="1" ht="15" customHeight="1" x14ac:dyDescent="0.25">
      <c r="A35" s="1"/>
      <c r="B35" s="19" t="s">
        <v>12</v>
      </c>
      <c r="C35" s="21"/>
      <c r="D35" s="20">
        <v>0</v>
      </c>
      <c r="E35" s="21"/>
      <c r="F35" s="20">
        <v>0</v>
      </c>
      <c r="G35" s="21"/>
      <c r="H35" s="20">
        <v>0</v>
      </c>
      <c r="I35" s="21"/>
      <c r="J35" s="20">
        <v>0</v>
      </c>
      <c r="K35" s="21"/>
      <c r="L35" s="20">
        <v>0</v>
      </c>
      <c r="M35" s="21"/>
      <c r="N35" s="20">
        <v>0</v>
      </c>
      <c r="O35" s="21"/>
      <c r="P35" s="20">
        <v>0</v>
      </c>
      <c r="Q35" s="21"/>
      <c r="R35" s="20">
        <v>0</v>
      </c>
      <c r="S35" s="21"/>
      <c r="T35" s="20">
        <v>0</v>
      </c>
      <c r="U35" s="21"/>
      <c r="V35" s="20">
        <v>32826</v>
      </c>
      <c r="W35" s="21"/>
      <c r="X35" s="20">
        <v>20748</v>
      </c>
      <c r="Y35" s="21"/>
      <c r="Z35" s="20">
        <v>13225</v>
      </c>
      <c r="AA35" s="21"/>
      <c r="AB35" s="20">
        <v>12663</v>
      </c>
      <c r="AC35" s="21"/>
      <c r="AD35" s="20">
        <v>11983</v>
      </c>
      <c r="AE35" s="21"/>
      <c r="AF35" s="20">
        <v>9501</v>
      </c>
      <c r="AG35" s="21"/>
      <c r="AH35" s="20">
        <v>11460</v>
      </c>
      <c r="AI35" s="21"/>
      <c r="AJ35" s="20">
        <v>9556</v>
      </c>
      <c r="AK35" s="21"/>
      <c r="AL35" s="20">
        <v>18973</v>
      </c>
      <c r="AM35" s="21"/>
      <c r="AN35" s="20">
        <v>12263</v>
      </c>
    </row>
    <row r="36" spans="1:40" s="3" customFormat="1" ht="15" customHeight="1" x14ac:dyDescent="0.25">
      <c r="A36" s="1"/>
      <c r="B36" s="19" t="s">
        <v>21</v>
      </c>
      <c r="C36" s="21"/>
      <c r="D36" s="20">
        <v>580</v>
      </c>
      <c r="E36" s="21"/>
      <c r="F36" s="20">
        <v>830</v>
      </c>
      <c r="G36" s="21"/>
      <c r="H36" s="20">
        <v>991</v>
      </c>
      <c r="I36" s="21"/>
      <c r="J36" s="20">
        <v>991</v>
      </c>
      <c r="K36" s="21"/>
      <c r="L36" s="20">
        <v>1036</v>
      </c>
      <c r="M36" s="21"/>
      <c r="N36" s="20">
        <v>1514</v>
      </c>
      <c r="O36" s="21"/>
      <c r="P36" s="20">
        <v>1187</v>
      </c>
      <c r="Q36" s="21"/>
      <c r="R36" s="20">
        <v>11289</v>
      </c>
      <c r="S36" s="21"/>
      <c r="T36" s="20">
        <v>11099</v>
      </c>
      <c r="U36" s="21"/>
      <c r="V36" s="20">
        <v>1027</v>
      </c>
      <c r="W36" s="21"/>
      <c r="X36" s="20">
        <v>1239</v>
      </c>
      <c r="Y36" s="21"/>
      <c r="Z36" s="20">
        <v>1373</v>
      </c>
      <c r="AA36" s="21"/>
      <c r="AB36" s="20">
        <v>1373</v>
      </c>
      <c r="AC36" s="21"/>
      <c r="AD36" s="20">
        <v>1474</v>
      </c>
      <c r="AE36" s="21"/>
      <c r="AF36" s="20">
        <v>2885</v>
      </c>
      <c r="AG36" s="21"/>
      <c r="AH36" s="20">
        <v>2364</v>
      </c>
      <c r="AI36" s="21"/>
      <c r="AJ36" s="20">
        <v>12672</v>
      </c>
      <c r="AK36" s="21"/>
      <c r="AL36" s="20">
        <v>12172</v>
      </c>
      <c r="AM36" s="21"/>
      <c r="AN36" s="20">
        <v>11679</v>
      </c>
    </row>
    <row r="37" spans="1:40" s="3" customFormat="1" ht="15" customHeight="1" x14ac:dyDescent="0.25">
      <c r="A37" s="1"/>
      <c r="B37" s="19" t="s">
        <v>13</v>
      </c>
      <c r="C37" s="21"/>
      <c r="D37" s="20">
        <v>0</v>
      </c>
      <c r="E37" s="21"/>
      <c r="F37" s="20">
        <v>0</v>
      </c>
      <c r="G37" s="21"/>
      <c r="H37" s="20">
        <v>0</v>
      </c>
      <c r="I37" s="21"/>
      <c r="J37" s="20">
        <v>0</v>
      </c>
      <c r="K37" s="21"/>
      <c r="L37" s="20">
        <v>913</v>
      </c>
      <c r="M37" s="21"/>
      <c r="N37" s="20">
        <v>913</v>
      </c>
      <c r="O37" s="21"/>
      <c r="P37" s="20">
        <v>925</v>
      </c>
      <c r="Q37" s="21"/>
      <c r="R37" s="20">
        <v>937</v>
      </c>
      <c r="S37" s="21"/>
      <c r="T37" s="20">
        <v>1008</v>
      </c>
      <c r="U37" s="21"/>
      <c r="V37" s="20">
        <v>388</v>
      </c>
      <c r="W37" s="21"/>
      <c r="X37" s="20">
        <v>40</v>
      </c>
      <c r="Y37" s="21"/>
      <c r="Z37" s="20">
        <v>69</v>
      </c>
      <c r="AA37" s="21"/>
      <c r="AB37" s="20">
        <v>2080</v>
      </c>
      <c r="AC37" s="21"/>
      <c r="AD37" s="20">
        <v>2893</v>
      </c>
      <c r="AE37" s="21"/>
      <c r="AF37" s="20">
        <v>2893</v>
      </c>
      <c r="AG37" s="21"/>
      <c r="AH37" s="20">
        <v>2905</v>
      </c>
      <c r="AI37" s="21"/>
      <c r="AJ37" s="20">
        <v>2917</v>
      </c>
      <c r="AK37" s="21"/>
      <c r="AL37" s="20">
        <v>2988</v>
      </c>
      <c r="AM37" s="21"/>
      <c r="AN37" s="20">
        <v>8320</v>
      </c>
    </row>
    <row r="38" spans="1:40" s="29" customFormat="1" ht="9.9499999999999993" customHeight="1" x14ac:dyDescent="0.25">
      <c r="A38" s="1"/>
      <c r="B38" s="27"/>
      <c r="C38" s="28"/>
      <c r="D38" s="4"/>
      <c r="E38" s="28"/>
      <c r="F38" s="4"/>
      <c r="G38" s="28"/>
      <c r="H38" s="4"/>
      <c r="I38" s="28"/>
      <c r="J38" s="4"/>
      <c r="K38" s="28"/>
      <c r="L38" s="4"/>
      <c r="M38" s="28"/>
      <c r="N38" s="4"/>
      <c r="O38" s="28"/>
      <c r="P38" s="4"/>
      <c r="Q38" s="28"/>
      <c r="R38" s="4"/>
      <c r="S38" s="28"/>
      <c r="T38" s="4"/>
      <c r="U38" s="28"/>
      <c r="V38" s="4"/>
      <c r="W38" s="28"/>
      <c r="X38" s="4"/>
      <c r="Y38" s="28"/>
      <c r="Z38" s="4"/>
      <c r="AA38" s="28"/>
      <c r="AB38" s="4"/>
      <c r="AC38" s="28"/>
      <c r="AD38" s="4"/>
      <c r="AE38" s="28"/>
      <c r="AF38" s="4"/>
      <c r="AG38" s="28"/>
      <c r="AH38" s="4"/>
      <c r="AI38" s="28"/>
      <c r="AJ38" s="4"/>
      <c r="AK38" s="28"/>
      <c r="AL38" s="4"/>
      <c r="AM38" s="28"/>
      <c r="AN38" s="4"/>
    </row>
    <row r="39" spans="1:40" s="3" customFormat="1" ht="15" customHeight="1" x14ac:dyDescent="0.25">
      <c r="A39" s="1"/>
      <c r="B39" s="19" t="s">
        <v>22</v>
      </c>
      <c r="C39" s="21"/>
      <c r="D39" s="20">
        <v>144620</v>
      </c>
      <c r="E39" s="21"/>
      <c r="F39" s="20">
        <v>146369</v>
      </c>
      <c r="G39" s="21"/>
      <c r="H39" s="20">
        <v>152561</v>
      </c>
      <c r="I39" s="21"/>
      <c r="J39" s="20">
        <v>151796</v>
      </c>
      <c r="K39" s="21"/>
      <c r="L39" s="20">
        <v>146116</v>
      </c>
      <c r="M39" s="21"/>
      <c r="N39" s="20">
        <v>135560</v>
      </c>
      <c r="O39" s="21"/>
      <c r="P39" s="20">
        <v>122227</v>
      </c>
      <c r="Q39" s="21"/>
      <c r="R39" s="20">
        <v>115036</v>
      </c>
      <c r="S39" s="21"/>
      <c r="T39" s="20">
        <v>35811</v>
      </c>
      <c r="U39" s="21"/>
      <c r="V39" s="20">
        <v>0</v>
      </c>
      <c r="W39" s="21"/>
      <c r="X39" s="20">
        <v>0</v>
      </c>
      <c r="Y39" s="21"/>
      <c r="Z39" s="20">
        <v>0</v>
      </c>
      <c r="AA39" s="21"/>
      <c r="AB39" s="20">
        <v>0</v>
      </c>
      <c r="AC39" s="21"/>
      <c r="AD39" s="20">
        <v>0</v>
      </c>
      <c r="AE39" s="21"/>
      <c r="AF39" s="20">
        <v>0</v>
      </c>
      <c r="AG39" s="21"/>
      <c r="AH39" s="20">
        <v>0</v>
      </c>
      <c r="AI39" s="21"/>
      <c r="AJ39" s="20">
        <v>0</v>
      </c>
      <c r="AK39" s="21"/>
      <c r="AL39" s="20">
        <v>0</v>
      </c>
      <c r="AM39" s="21"/>
      <c r="AN39" s="20">
        <v>0</v>
      </c>
    </row>
    <row r="40" spans="1:40" s="3" customFormat="1" ht="15" customHeight="1" x14ac:dyDescent="0.25">
      <c r="A40" s="1"/>
      <c r="B40" s="19" t="s">
        <v>23</v>
      </c>
      <c r="C40" s="21"/>
      <c r="D40" s="20">
        <v>0</v>
      </c>
      <c r="E40" s="21"/>
      <c r="F40" s="20">
        <v>0</v>
      </c>
      <c r="G40" s="21"/>
      <c r="H40" s="20">
        <v>0</v>
      </c>
      <c r="I40" s="21"/>
      <c r="J40" s="20">
        <v>0</v>
      </c>
      <c r="K40" s="21"/>
      <c r="L40" s="20">
        <v>0</v>
      </c>
      <c r="M40" s="21"/>
      <c r="N40" s="20">
        <v>0</v>
      </c>
      <c r="O40" s="21"/>
      <c r="P40" s="20">
        <v>0</v>
      </c>
      <c r="Q40" s="21"/>
      <c r="R40" s="20">
        <v>13</v>
      </c>
      <c r="S40" s="21"/>
      <c r="T40" s="20">
        <v>16</v>
      </c>
      <c r="U40" s="21"/>
      <c r="V40" s="20">
        <v>39945</v>
      </c>
      <c r="W40" s="21"/>
      <c r="X40" s="20">
        <v>39024</v>
      </c>
      <c r="Y40" s="21"/>
      <c r="Z40" s="20">
        <v>38702</v>
      </c>
      <c r="AA40" s="21"/>
      <c r="AB40" s="20">
        <v>20228</v>
      </c>
      <c r="AC40" s="21"/>
      <c r="AD40" s="20">
        <v>17074</v>
      </c>
      <c r="AE40" s="21"/>
      <c r="AF40" s="20">
        <v>18102</v>
      </c>
      <c r="AG40" s="21"/>
      <c r="AH40" s="20">
        <v>18540</v>
      </c>
      <c r="AI40" s="21"/>
      <c r="AJ40" s="20">
        <v>15460</v>
      </c>
      <c r="AK40" s="21"/>
      <c r="AL40" s="20">
        <v>19070</v>
      </c>
      <c r="AM40" s="21"/>
      <c r="AN40" s="20">
        <v>11785</v>
      </c>
    </row>
    <row r="41" spans="1:40" s="3" customFormat="1" ht="15" customHeight="1" x14ac:dyDescent="0.25">
      <c r="A41" s="1"/>
      <c r="B41" s="19" t="s">
        <v>24</v>
      </c>
      <c r="C41" s="21"/>
      <c r="D41" s="22">
        <v>24</v>
      </c>
      <c r="E41" s="21"/>
      <c r="F41" s="22">
        <v>24</v>
      </c>
      <c r="G41" s="21"/>
      <c r="H41" s="22">
        <v>24</v>
      </c>
      <c r="I41" s="21"/>
      <c r="J41" s="22">
        <v>24</v>
      </c>
      <c r="K41" s="21"/>
      <c r="L41" s="22">
        <v>24</v>
      </c>
      <c r="M41" s="21"/>
      <c r="N41" s="22">
        <v>24</v>
      </c>
      <c r="O41" s="21"/>
      <c r="P41" s="22">
        <v>24</v>
      </c>
      <c r="Q41" s="21"/>
      <c r="R41" s="22">
        <v>24</v>
      </c>
      <c r="S41" s="21"/>
      <c r="T41" s="22">
        <v>24</v>
      </c>
      <c r="U41" s="21"/>
      <c r="V41" s="22">
        <v>40724</v>
      </c>
      <c r="W41" s="21"/>
      <c r="X41" s="22">
        <v>39790</v>
      </c>
      <c r="Y41" s="21"/>
      <c r="Z41" s="22">
        <v>37985</v>
      </c>
      <c r="AA41" s="21"/>
      <c r="AB41" s="22">
        <v>36134</v>
      </c>
      <c r="AC41" s="21"/>
      <c r="AD41" s="22">
        <v>34250</v>
      </c>
      <c r="AE41" s="21"/>
      <c r="AF41" s="22">
        <v>32757</v>
      </c>
      <c r="AG41" s="21"/>
      <c r="AH41" s="22">
        <v>29217</v>
      </c>
      <c r="AI41" s="21"/>
      <c r="AJ41" s="22">
        <v>27756</v>
      </c>
      <c r="AK41" s="21"/>
      <c r="AL41" s="22">
        <v>21849</v>
      </c>
      <c r="AM41" s="21"/>
      <c r="AN41" s="22">
        <v>48073</v>
      </c>
    </row>
    <row r="42" spans="1:40" s="25" customFormat="1" ht="9.9499999999999993" customHeight="1" x14ac:dyDescent="0.25">
      <c r="A42" s="30"/>
      <c r="B42" s="31"/>
      <c r="C42" s="12"/>
      <c r="D42" s="18"/>
      <c r="E42" s="12"/>
      <c r="F42" s="18"/>
      <c r="G42" s="12"/>
      <c r="H42" s="18"/>
      <c r="I42" s="12"/>
      <c r="J42" s="18"/>
      <c r="K42" s="12"/>
      <c r="L42" s="18"/>
      <c r="M42" s="12"/>
      <c r="N42" s="18"/>
      <c r="O42" s="12"/>
      <c r="P42" s="18"/>
      <c r="Q42" s="12"/>
      <c r="R42" s="18"/>
      <c r="S42" s="12"/>
      <c r="T42" s="18"/>
      <c r="U42" s="12"/>
      <c r="V42" s="18"/>
      <c r="W42" s="12"/>
      <c r="X42" s="3"/>
      <c r="Y42" s="12"/>
      <c r="Z42" s="3"/>
      <c r="AA42" s="12"/>
      <c r="AB42" s="3"/>
      <c r="AC42" s="12"/>
      <c r="AD42" s="3"/>
      <c r="AE42" s="12"/>
      <c r="AF42" s="18"/>
      <c r="AG42" s="12"/>
      <c r="AH42" s="18"/>
      <c r="AI42" s="12"/>
      <c r="AJ42" s="18"/>
      <c r="AK42" s="12"/>
      <c r="AL42" s="18"/>
      <c r="AM42" s="12"/>
      <c r="AN42" s="18"/>
    </row>
    <row r="43" spans="1:40" s="3" customFormat="1" ht="15" customHeight="1" x14ac:dyDescent="0.25">
      <c r="A43" s="1"/>
      <c r="B43" s="17" t="s">
        <v>25</v>
      </c>
      <c r="C43" s="26"/>
      <c r="D43" s="23">
        <v>145750</v>
      </c>
      <c r="E43" s="26"/>
      <c r="F43" s="23">
        <v>147695</v>
      </c>
      <c r="G43" s="26"/>
      <c r="H43" s="23">
        <v>153948</v>
      </c>
      <c r="I43" s="26"/>
      <c r="J43" s="23">
        <v>157777</v>
      </c>
      <c r="K43" s="26"/>
      <c r="L43" s="23">
        <v>148895</v>
      </c>
      <c r="M43" s="26"/>
      <c r="N43" s="23">
        <v>141895</v>
      </c>
      <c r="O43" s="26"/>
      <c r="P43" s="23">
        <v>130435</v>
      </c>
      <c r="Q43" s="26"/>
      <c r="R43" s="23">
        <f>SUM(R31:R41)</f>
        <v>127539</v>
      </c>
      <c r="S43" s="26"/>
      <c r="T43" s="23">
        <f>SUM(T31:T41)</f>
        <v>50783</v>
      </c>
      <c r="U43" s="26"/>
      <c r="V43" s="23">
        <v>127071</v>
      </c>
      <c r="W43" s="26"/>
      <c r="X43" s="23">
        <v>109367</v>
      </c>
      <c r="Y43" s="26"/>
      <c r="Z43" s="23">
        <v>103091</v>
      </c>
      <c r="AA43" s="26"/>
      <c r="AB43" s="23">
        <v>84060</v>
      </c>
      <c r="AC43" s="26"/>
      <c r="AD43" s="23">
        <f>SUM(AD33:AD41)</f>
        <v>79125</v>
      </c>
      <c r="AE43" s="26"/>
      <c r="AF43" s="23">
        <v>77505</v>
      </c>
      <c r="AG43" s="26"/>
      <c r="AH43" s="23">
        <v>86582</v>
      </c>
      <c r="AI43" s="26"/>
      <c r="AJ43" s="23">
        <f>SUM(AJ31:AJ41)</f>
        <v>99875</v>
      </c>
      <c r="AK43" s="26"/>
      <c r="AL43" s="23">
        <v>103733</v>
      </c>
      <c r="AM43" s="26"/>
      <c r="AN43" s="23">
        <v>113995</v>
      </c>
    </row>
    <row r="44" spans="1:40" s="3" customFormat="1" ht="9.9499999999999993" customHeight="1" x14ac:dyDescent="0.25">
      <c r="A44" s="1"/>
      <c r="C44" s="12"/>
      <c r="D44" s="4"/>
      <c r="E44" s="12"/>
      <c r="F44" s="4"/>
      <c r="G44" s="12"/>
      <c r="H44" s="4"/>
      <c r="I44" s="12"/>
      <c r="J44" s="4"/>
      <c r="K44" s="12"/>
      <c r="L44" s="4"/>
      <c r="M44" s="12"/>
      <c r="N44" s="4"/>
      <c r="O44" s="12"/>
      <c r="P44" s="4"/>
      <c r="Q44" s="12"/>
      <c r="R44" s="4"/>
      <c r="S44" s="12"/>
      <c r="T44" s="4"/>
      <c r="U44" s="12"/>
      <c r="V44" s="4"/>
      <c r="W44" s="12"/>
      <c r="Y44" s="12"/>
      <c r="AA44" s="12"/>
      <c r="AC44" s="12"/>
      <c r="AE44" s="12"/>
      <c r="AF44" s="4"/>
      <c r="AG44" s="12"/>
      <c r="AH44" s="4"/>
      <c r="AI44" s="12"/>
      <c r="AJ44" s="4"/>
      <c r="AK44" s="12"/>
      <c r="AL44" s="4"/>
      <c r="AM44" s="12"/>
      <c r="AN44" s="4"/>
    </row>
    <row r="45" spans="1:40" s="3" customFormat="1" ht="15" customHeight="1" thickBot="1" x14ac:dyDescent="0.3">
      <c r="A45" s="1"/>
      <c r="B45" s="17" t="s">
        <v>26</v>
      </c>
      <c r="C45" s="26"/>
      <c r="D45" s="32">
        <v>147567</v>
      </c>
      <c r="E45" s="26"/>
      <c r="F45" s="32">
        <v>149559</v>
      </c>
      <c r="G45" s="26"/>
      <c r="H45" s="32">
        <v>155856</v>
      </c>
      <c r="I45" s="26"/>
      <c r="J45" s="32">
        <v>163224</v>
      </c>
      <c r="K45" s="26"/>
      <c r="L45" s="32">
        <v>155743</v>
      </c>
      <c r="M45" s="26"/>
      <c r="N45" s="32">
        <v>144575</v>
      </c>
      <c r="O45" s="26"/>
      <c r="P45" s="32">
        <v>132509</v>
      </c>
      <c r="Q45" s="26"/>
      <c r="R45" s="32">
        <f>R43+R28+R23</f>
        <v>129739</v>
      </c>
      <c r="S45" s="26"/>
      <c r="T45" s="32">
        <f>T43+T28+T23</f>
        <v>52669</v>
      </c>
      <c r="U45" s="26"/>
      <c r="V45" s="32">
        <v>472748</v>
      </c>
      <c r="W45" s="26"/>
      <c r="X45" s="32">
        <v>424648</v>
      </c>
      <c r="Y45" s="26"/>
      <c r="Z45" s="32">
        <v>429991</v>
      </c>
      <c r="AA45" s="26"/>
      <c r="AB45" s="32">
        <v>427538</v>
      </c>
      <c r="AC45" s="26"/>
      <c r="AD45" s="32">
        <v>396003</v>
      </c>
      <c r="AE45" s="26"/>
      <c r="AF45" s="32">
        <v>384332</v>
      </c>
      <c r="AG45" s="26"/>
      <c r="AH45" s="32">
        <v>376604</v>
      </c>
      <c r="AI45" s="26"/>
      <c r="AJ45" s="32">
        <f>AJ43+AJ28+AJ23</f>
        <v>359159</v>
      </c>
      <c r="AK45" s="26"/>
      <c r="AL45" s="32">
        <v>325540</v>
      </c>
      <c r="AM45" s="26"/>
      <c r="AN45" s="32">
        <v>332985</v>
      </c>
    </row>
    <row r="46" spans="1:40" s="3" customFormat="1" ht="15" customHeight="1" thickTop="1" x14ac:dyDescent="0.25">
      <c r="A46" s="1"/>
      <c r="C46" s="12"/>
      <c r="D46" s="33"/>
      <c r="E46" s="12"/>
      <c r="F46" s="33"/>
      <c r="G46" s="12"/>
      <c r="H46" s="33"/>
      <c r="I46" s="12"/>
      <c r="J46" s="33"/>
      <c r="K46" s="12"/>
      <c r="L46" s="33"/>
      <c r="M46" s="12"/>
      <c r="N46" s="33"/>
      <c r="O46" s="12"/>
      <c r="P46" s="33"/>
      <c r="Q46" s="12"/>
      <c r="R46" s="33"/>
      <c r="S46" s="12"/>
      <c r="T46" s="33"/>
      <c r="U46" s="12"/>
      <c r="V46" s="33"/>
      <c r="W46" s="12"/>
      <c r="X46" s="33"/>
      <c r="Y46" s="12"/>
      <c r="Z46" s="33"/>
      <c r="AA46" s="12"/>
      <c r="AB46" s="33"/>
      <c r="AC46" s="12"/>
      <c r="AD46" s="33"/>
      <c r="AE46" s="12"/>
      <c r="AF46" s="33"/>
      <c r="AG46" s="12"/>
      <c r="AH46" s="33"/>
      <c r="AI46" s="12"/>
      <c r="AJ46" s="33"/>
      <c r="AK46" s="12"/>
      <c r="AL46" s="33"/>
      <c r="AM46" s="12"/>
      <c r="AN46" s="33"/>
    </row>
    <row r="47" spans="1:40" s="29" customFormat="1" ht="15" customHeight="1" x14ac:dyDescent="0.25">
      <c r="A47" s="1"/>
      <c r="B47" s="27"/>
      <c r="C47" s="28"/>
      <c r="D47" s="4"/>
      <c r="E47" s="28"/>
      <c r="F47" s="4"/>
      <c r="G47" s="28"/>
      <c r="H47" s="4"/>
      <c r="I47" s="28"/>
      <c r="J47" s="4"/>
      <c r="K47" s="28"/>
      <c r="L47" s="4"/>
      <c r="M47" s="28"/>
      <c r="N47" s="4"/>
      <c r="O47" s="28"/>
      <c r="P47" s="4"/>
      <c r="Q47" s="28"/>
      <c r="R47" s="4"/>
      <c r="S47" s="28"/>
      <c r="T47" s="4"/>
      <c r="U47" s="28"/>
      <c r="V47" s="4"/>
      <c r="W47" s="28"/>
      <c r="X47" s="4"/>
      <c r="Y47" s="28"/>
      <c r="Z47" s="4"/>
      <c r="AA47" s="28"/>
      <c r="AB47" s="4"/>
      <c r="AC47" s="28"/>
      <c r="AD47" s="4"/>
      <c r="AE47" s="28"/>
      <c r="AF47" s="4"/>
      <c r="AG47" s="28"/>
      <c r="AH47" s="4"/>
      <c r="AI47" s="28"/>
      <c r="AJ47" s="4"/>
      <c r="AK47" s="28"/>
      <c r="AL47" s="4"/>
      <c r="AM47" s="28"/>
      <c r="AN47" s="4"/>
    </row>
    <row r="48" spans="1:40" s="29" customFormat="1" ht="15" customHeight="1" x14ac:dyDescent="0.25">
      <c r="A48" s="1"/>
      <c r="B48" s="3"/>
      <c r="C48" s="10"/>
      <c r="D48" s="191" t="s">
        <v>4</v>
      </c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0"/>
      <c r="V48" s="191" t="s">
        <v>5</v>
      </c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</row>
    <row r="49" spans="1:40" s="3" customFormat="1" ht="15" customHeight="1" x14ac:dyDescent="0.25">
      <c r="A49" s="1"/>
      <c r="B49" s="11"/>
      <c r="C49" s="5"/>
      <c r="D49" s="12"/>
      <c r="E49" s="5"/>
      <c r="F49" s="12"/>
      <c r="G49" s="5"/>
      <c r="H49" s="12"/>
      <c r="I49" s="5"/>
      <c r="J49" s="12"/>
      <c r="K49" s="5"/>
      <c r="L49" s="12"/>
      <c r="M49" s="5"/>
      <c r="N49" s="12"/>
      <c r="O49" s="5"/>
      <c r="P49" s="12"/>
      <c r="Q49" s="5"/>
      <c r="R49" s="12"/>
      <c r="S49" s="5"/>
      <c r="T49" s="12"/>
      <c r="U49" s="5"/>
      <c r="V49" s="12"/>
      <c r="W49" s="5"/>
      <c r="X49" s="12"/>
      <c r="Y49" s="5"/>
      <c r="Z49" s="12"/>
      <c r="AA49" s="5"/>
      <c r="AB49" s="12"/>
      <c r="AC49" s="5"/>
      <c r="AD49" s="12"/>
      <c r="AE49" s="5"/>
      <c r="AF49" s="12"/>
      <c r="AG49" s="5"/>
      <c r="AH49" s="12"/>
      <c r="AI49" s="5"/>
      <c r="AJ49" s="12"/>
      <c r="AK49" s="5"/>
      <c r="AL49" s="12"/>
      <c r="AM49" s="5"/>
      <c r="AN49" s="12"/>
    </row>
    <row r="50" spans="1:40" s="34" customFormat="1" ht="15" customHeight="1" x14ac:dyDescent="0.25">
      <c r="A50" s="29"/>
      <c r="B50" s="14"/>
      <c r="C50" s="16"/>
      <c r="D50" s="15">
        <v>44742</v>
      </c>
      <c r="E50" s="16"/>
      <c r="F50" s="15">
        <v>44651</v>
      </c>
      <c r="G50" s="16"/>
      <c r="H50" s="15">
        <v>44561</v>
      </c>
      <c r="I50" s="16"/>
      <c r="J50" s="15">
        <v>44469</v>
      </c>
      <c r="K50" s="16"/>
      <c r="L50" s="15">
        <v>44377</v>
      </c>
      <c r="M50" s="16"/>
      <c r="N50" s="15">
        <v>44286</v>
      </c>
      <c r="O50" s="16"/>
      <c r="P50" s="15">
        <v>44196</v>
      </c>
      <c r="Q50" s="16"/>
      <c r="R50" s="15">
        <v>44104</v>
      </c>
      <c r="S50" s="16"/>
      <c r="T50" s="15">
        <v>43830</v>
      </c>
      <c r="U50" s="16"/>
      <c r="V50" s="15">
        <v>44742</v>
      </c>
      <c r="W50" s="16"/>
      <c r="X50" s="15">
        <v>44651</v>
      </c>
      <c r="Y50" s="16"/>
      <c r="Z50" s="15">
        <v>44561</v>
      </c>
      <c r="AA50" s="16"/>
      <c r="AB50" s="15">
        <v>44469</v>
      </c>
      <c r="AC50" s="16"/>
      <c r="AD50" s="15">
        <v>44377</v>
      </c>
      <c r="AE50" s="16"/>
      <c r="AF50" s="15">
        <v>44286</v>
      </c>
      <c r="AG50" s="16"/>
      <c r="AH50" s="15">
        <v>44196</v>
      </c>
      <c r="AI50" s="16"/>
      <c r="AJ50" s="15">
        <v>44104</v>
      </c>
      <c r="AK50" s="16"/>
      <c r="AL50" s="15">
        <v>43830</v>
      </c>
      <c r="AM50" s="16"/>
      <c r="AN50" s="15">
        <v>43465</v>
      </c>
    </row>
    <row r="51" spans="1:40" s="34" customFormat="1" ht="15" customHeight="1" x14ac:dyDescent="0.25">
      <c r="A51" s="29"/>
      <c r="B51" s="14"/>
      <c r="C51" s="5"/>
      <c r="D51" s="12"/>
      <c r="E51" s="5"/>
      <c r="F51" s="12"/>
      <c r="G51" s="5"/>
      <c r="H51" s="12"/>
      <c r="I51" s="5"/>
      <c r="J51" s="12"/>
      <c r="K51" s="5"/>
      <c r="L51" s="12"/>
      <c r="M51" s="5"/>
      <c r="N51" s="12"/>
      <c r="O51" s="5"/>
      <c r="P51" s="12"/>
      <c r="Q51" s="5"/>
      <c r="R51" s="12"/>
      <c r="S51" s="5"/>
      <c r="T51" s="12"/>
      <c r="U51" s="5"/>
      <c r="V51" s="12"/>
      <c r="W51" s="5"/>
      <c r="X51" s="12"/>
      <c r="Y51" s="5"/>
      <c r="Z51" s="12"/>
      <c r="AA51" s="5"/>
      <c r="AB51" s="12"/>
      <c r="AC51" s="5"/>
      <c r="AD51" s="12"/>
      <c r="AE51" s="5"/>
      <c r="AF51" s="12"/>
      <c r="AG51" s="5"/>
      <c r="AH51" s="12"/>
      <c r="AI51" s="5"/>
      <c r="AJ51" s="12"/>
      <c r="AK51" s="5"/>
      <c r="AL51" s="12"/>
      <c r="AM51" s="5"/>
      <c r="AN51" s="12"/>
    </row>
    <row r="52" spans="1:40" s="14" customFormat="1" ht="15" customHeight="1" x14ac:dyDescent="0.25">
      <c r="A52" s="13"/>
      <c r="B52" s="17" t="s">
        <v>27</v>
      </c>
      <c r="C52" s="5"/>
      <c r="D52" s="12"/>
      <c r="E52" s="5"/>
      <c r="F52" s="12"/>
      <c r="G52" s="5"/>
      <c r="H52" s="12"/>
      <c r="I52" s="5"/>
      <c r="J52" s="12"/>
      <c r="K52" s="5"/>
      <c r="L52" s="12"/>
      <c r="M52" s="5"/>
      <c r="N52" s="12"/>
      <c r="O52" s="5"/>
      <c r="P52" s="12"/>
      <c r="Q52" s="5"/>
      <c r="R52" s="12"/>
      <c r="S52" s="5"/>
      <c r="T52" s="12"/>
      <c r="U52" s="5"/>
      <c r="V52" s="12"/>
      <c r="W52" s="5"/>
      <c r="X52" s="12"/>
      <c r="Y52" s="5"/>
      <c r="Z52" s="12"/>
      <c r="AA52" s="5"/>
      <c r="AB52" s="12"/>
      <c r="AC52" s="5"/>
      <c r="AD52" s="12"/>
      <c r="AE52" s="5"/>
      <c r="AF52" s="12"/>
      <c r="AG52" s="5"/>
      <c r="AH52" s="12"/>
      <c r="AI52" s="5"/>
      <c r="AJ52" s="12"/>
      <c r="AK52" s="5"/>
      <c r="AL52" s="12"/>
      <c r="AM52" s="5"/>
      <c r="AN52" s="12"/>
    </row>
    <row r="53" spans="1:40" s="14" customFormat="1" ht="15" customHeight="1" x14ac:dyDescent="0.25">
      <c r="A53" s="13"/>
      <c r="B53" s="17" t="s">
        <v>7</v>
      </c>
      <c r="C53" s="5"/>
      <c r="D53" s="12"/>
      <c r="E53" s="5"/>
      <c r="F53" s="12"/>
      <c r="G53" s="5"/>
      <c r="H53" s="12"/>
      <c r="I53" s="5"/>
      <c r="J53" s="12"/>
      <c r="K53" s="5"/>
      <c r="L53" s="12"/>
      <c r="M53" s="5"/>
      <c r="N53" s="12"/>
      <c r="O53" s="5"/>
      <c r="P53" s="12"/>
      <c r="Q53" s="5"/>
      <c r="R53" s="12"/>
      <c r="S53" s="5"/>
      <c r="T53" s="12"/>
      <c r="U53" s="5"/>
      <c r="V53" s="12"/>
      <c r="W53" s="5"/>
      <c r="X53" s="12"/>
      <c r="Y53" s="5"/>
      <c r="Z53" s="12"/>
      <c r="AA53" s="5"/>
      <c r="AB53" s="12"/>
      <c r="AC53" s="5"/>
      <c r="AD53" s="12"/>
      <c r="AE53" s="5"/>
      <c r="AF53" s="12"/>
      <c r="AG53" s="5"/>
      <c r="AH53" s="12"/>
      <c r="AI53" s="5"/>
      <c r="AJ53" s="12"/>
      <c r="AK53" s="5"/>
      <c r="AL53" s="12"/>
      <c r="AM53" s="5"/>
      <c r="AN53" s="12"/>
    </row>
    <row r="54" spans="1:40" s="3" customFormat="1" ht="15" customHeight="1" x14ac:dyDescent="0.25">
      <c r="A54" s="1"/>
      <c r="B54" s="19" t="s">
        <v>28</v>
      </c>
      <c r="C54" s="21"/>
      <c r="D54" s="20">
        <v>0</v>
      </c>
      <c r="E54" s="21"/>
      <c r="F54" s="20">
        <v>0</v>
      </c>
      <c r="G54" s="21"/>
      <c r="H54" s="20">
        <v>0</v>
      </c>
      <c r="I54" s="21"/>
      <c r="J54" s="20">
        <v>0</v>
      </c>
      <c r="K54" s="21"/>
      <c r="L54" s="20">
        <v>0</v>
      </c>
      <c r="M54" s="21"/>
      <c r="N54" s="20">
        <v>0</v>
      </c>
      <c r="O54" s="21"/>
      <c r="P54" s="20">
        <v>0</v>
      </c>
      <c r="Q54" s="21"/>
      <c r="R54" s="20">
        <v>0</v>
      </c>
      <c r="S54" s="21"/>
      <c r="T54" s="20">
        <v>0</v>
      </c>
      <c r="U54" s="21"/>
      <c r="V54" s="20">
        <v>8381</v>
      </c>
      <c r="W54" s="21"/>
      <c r="X54" s="20">
        <v>9893</v>
      </c>
      <c r="Y54" s="21"/>
      <c r="Z54" s="20">
        <v>10087</v>
      </c>
      <c r="AA54" s="21"/>
      <c r="AB54" s="20">
        <v>11929</v>
      </c>
      <c r="AC54" s="21"/>
      <c r="AD54" s="20">
        <v>14239</v>
      </c>
      <c r="AE54" s="21"/>
      <c r="AF54" s="20">
        <v>13447</v>
      </c>
      <c r="AG54" s="21"/>
      <c r="AH54" s="20">
        <v>11151</v>
      </c>
      <c r="AI54" s="21"/>
      <c r="AJ54" s="20">
        <v>46289</v>
      </c>
      <c r="AK54" s="21"/>
      <c r="AL54" s="20">
        <v>23927</v>
      </c>
      <c r="AM54" s="21"/>
      <c r="AN54" s="20">
        <v>31445</v>
      </c>
    </row>
    <row r="55" spans="1:40" s="3" customFormat="1" ht="15" customHeight="1" x14ac:dyDescent="0.25">
      <c r="A55" s="1"/>
      <c r="B55" s="19" t="s">
        <v>128</v>
      </c>
      <c r="C55" s="21"/>
      <c r="D55" s="20">
        <v>0</v>
      </c>
      <c r="E55" s="21"/>
      <c r="F55" s="20">
        <v>0</v>
      </c>
      <c r="G55" s="21"/>
      <c r="H55" s="20">
        <v>0</v>
      </c>
      <c r="I55" s="21"/>
      <c r="J55" s="20">
        <v>0</v>
      </c>
      <c r="K55" s="21"/>
      <c r="L55" s="20">
        <v>0</v>
      </c>
      <c r="M55" s="21"/>
      <c r="N55" s="20">
        <v>0</v>
      </c>
      <c r="O55" s="21"/>
      <c r="P55" s="20">
        <v>0</v>
      </c>
      <c r="Q55" s="21"/>
      <c r="R55" s="20"/>
      <c r="S55" s="21"/>
      <c r="T55" s="20"/>
      <c r="U55" s="21"/>
      <c r="V55" s="20">
        <v>10539</v>
      </c>
      <c r="W55" s="21"/>
      <c r="X55" s="20">
        <v>10556</v>
      </c>
      <c r="Y55" s="21"/>
      <c r="Z55" s="20">
        <v>10546</v>
      </c>
      <c r="AA55" s="21"/>
      <c r="AB55" s="20">
        <v>10510</v>
      </c>
      <c r="AC55" s="21"/>
      <c r="AD55" s="20">
        <v>10500</v>
      </c>
      <c r="AE55" s="21"/>
      <c r="AF55" s="20">
        <v>10490</v>
      </c>
      <c r="AG55" s="21"/>
      <c r="AH55" s="20">
        <v>7765</v>
      </c>
      <c r="AI55" s="21"/>
      <c r="AJ55" s="20"/>
      <c r="AK55" s="21"/>
      <c r="AL55" s="20">
        <v>0</v>
      </c>
      <c r="AM55" s="21"/>
      <c r="AN55" s="20">
        <v>0</v>
      </c>
    </row>
    <row r="56" spans="1:40" s="3" customFormat="1" ht="15" customHeight="1" x14ac:dyDescent="0.25">
      <c r="A56" s="1"/>
      <c r="B56" s="19" t="s">
        <v>29</v>
      </c>
      <c r="C56" s="21"/>
      <c r="D56" s="20">
        <v>0</v>
      </c>
      <c r="E56" s="21"/>
      <c r="F56" s="20">
        <v>0</v>
      </c>
      <c r="G56" s="21"/>
      <c r="H56" s="20">
        <v>0</v>
      </c>
      <c r="I56" s="21"/>
      <c r="J56" s="20">
        <v>0</v>
      </c>
      <c r="K56" s="21"/>
      <c r="L56" s="20">
        <v>0</v>
      </c>
      <c r="M56" s="21"/>
      <c r="N56" s="20">
        <v>0</v>
      </c>
      <c r="O56" s="21"/>
      <c r="P56" s="20">
        <v>0</v>
      </c>
      <c r="Q56" s="21"/>
      <c r="R56" s="20">
        <v>0</v>
      </c>
      <c r="S56" s="21"/>
      <c r="T56" s="20">
        <v>0</v>
      </c>
      <c r="U56" s="21"/>
      <c r="V56" s="20">
        <v>5459</v>
      </c>
      <c r="W56" s="21"/>
      <c r="X56" s="20">
        <v>3770</v>
      </c>
      <c r="Y56" s="21"/>
      <c r="Z56" s="20">
        <v>4086</v>
      </c>
      <c r="AA56" s="21"/>
      <c r="AB56" s="20">
        <v>1236</v>
      </c>
      <c r="AC56" s="21"/>
      <c r="AD56" s="20">
        <v>2054</v>
      </c>
      <c r="AE56" s="21"/>
      <c r="AF56" s="20">
        <v>2750</v>
      </c>
      <c r="AG56" s="21"/>
      <c r="AH56" s="20">
        <v>2733</v>
      </c>
      <c r="AI56" s="21"/>
      <c r="AJ56" s="20">
        <v>2688</v>
      </c>
      <c r="AK56" s="21"/>
      <c r="AL56" s="20">
        <v>2753</v>
      </c>
      <c r="AM56" s="21"/>
      <c r="AN56" s="20">
        <v>0</v>
      </c>
    </row>
    <row r="57" spans="1:40" s="3" customFormat="1" ht="15" customHeight="1" x14ac:dyDescent="0.25">
      <c r="A57" s="1"/>
      <c r="B57" s="19" t="s">
        <v>30</v>
      </c>
      <c r="C57" s="21"/>
      <c r="D57" s="20">
        <v>21</v>
      </c>
      <c r="E57" s="21"/>
      <c r="F57" s="20">
        <v>47</v>
      </c>
      <c r="G57" s="21"/>
      <c r="H57" s="20">
        <v>4</v>
      </c>
      <c r="I57" s="21"/>
      <c r="J57" s="20">
        <v>1327</v>
      </c>
      <c r="K57" s="21"/>
      <c r="L57" s="20">
        <v>122</v>
      </c>
      <c r="M57" s="21"/>
      <c r="N57" s="20">
        <v>392</v>
      </c>
      <c r="O57" s="21"/>
      <c r="P57" s="20">
        <v>0</v>
      </c>
      <c r="Q57" s="21"/>
      <c r="R57" s="20">
        <v>0</v>
      </c>
      <c r="S57" s="21"/>
      <c r="T57" s="20">
        <v>0</v>
      </c>
      <c r="U57" s="21"/>
      <c r="V57" s="20">
        <v>80728</v>
      </c>
      <c r="W57" s="21"/>
      <c r="X57" s="20">
        <v>63422</v>
      </c>
      <c r="Y57" s="21"/>
      <c r="Z57" s="20">
        <v>62497</v>
      </c>
      <c r="AA57" s="21"/>
      <c r="AB57" s="20">
        <v>64150</v>
      </c>
      <c r="AC57" s="21"/>
      <c r="AD57" s="20">
        <v>53206</v>
      </c>
      <c r="AE57" s="21"/>
      <c r="AF57" s="20">
        <v>56117</v>
      </c>
      <c r="AG57" s="21"/>
      <c r="AH57" s="20">
        <v>55832</v>
      </c>
      <c r="AI57" s="21"/>
      <c r="AJ57" s="20">
        <v>33897</v>
      </c>
      <c r="AK57" s="21"/>
      <c r="AL57" s="20">
        <v>34674</v>
      </c>
      <c r="AM57" s="21"/>
      <c r="AN57" s="20">
        <v>25217</v>
      </c>
    </row>
    <row r="58" spans="1:40" s="3" customFormat="1" ht="15" customHeight="1" x14ac:dyDescent="0.25">
      <c r="A58" s="1"/>
      <c r="B58" s="19" t="s">
        <v>31</v>
      </c>
      <c r="C58" s="21"/>
      <c r="D58" s="20">
        <v>0</v>
      </c>
      <c r="E58" s="21"/>
      <c r="F58" s="20">
        <v>0</v>
      </c>
      <c r="G58" s="21"/>
      <c r="H58" s="20">
        <v>0</v>
      </c>
      <c r="I58" s="21"/>
      <c r="J58" s="20">
        <v>0</v>
      </c>
      <c r="K58" s="21"/>
      <c r="L58" s="20">
        <v>0</v>
      </c>
      <c r="M58" s="21"/>
      <c r="N58" s="20">
        <v>0</v>
      </c>
      <c r="O58" s="21"/>
      <c r="P58" s="20">
        <v>0</v>
      </c>
      <c r="Q58" s="21"/>
      <c r="R58" s="20">
        <v>0</v>
      </c>
      <c r="S58" s="21"/>
      <c r="T58" s="20">
        <v>0</v>
      </c>
      <c r="U58" s="21"/>
      <c r="V58" s="20">
        <v>0</v>
      </c>
      <c r="W58" s="21"/>
      <c r="X58" s="20">
        <v>1022</v>
      </c>
      <c r="Y58" s="21"/>
      <c r="Z58" s="20">
        <v>1110</v>
      </c>
      <c r="AA58" s="21"/>
      <c r="AB58" s="20">
        <v>1957</v>
      </c>
      <c r="AC58" s="21"/>
      <c r="AD58" s="20">
        <v>2000</v>
      </c>
      <c r="AE58" s="21"/>
      <c r="AF58" s="20">
        <v>1290</v>
      </c>
      <c r="AG58" s="21"/>
      <c r="AH58" s="20">
        <v>1971</v>
      </c>
      <c r="AI58" s="21"/>
      <c r="AJ58" s="20">
        <v>5632</v>
      </c>
      <c r="AK58" s="21"/>
      <c r="AL58" s="20">
        <v>1655</v>
      </c>
      <c r="AM58" s="21"/>
      <c r="AN58" s="20">
        <v>2036</v>
      </c>
    </row>
    <row r="59" spans="1:40" s="3" customFormat="1" ht="15" customHeight="1" x14ac:dyDescent="0.25">
      <c r="A59" s="1"/>
      <c r="B59" s="19" t="s">
        <v>19</v>
      </c>
      <c r="C59" s="21"/>
      <c r="D59" s="20">
        <v>0</v>
      </c>
      <c r="E59" s="21"/>
      <c r="F59" s="20">
        <v>0</v>
      </c>
      <c r="G59" s="21"/>
      <c r="H59" s="20">
        <v>0</v>
      </c>
      <c r="I59" s="21"/>
      <c r="J59" s="20">
        <v>0</v>
      </c>
      <c r="K59" s="21"/>
      <c r="L59" s="20">
        <v>0</v>
      </c>
      <c r="M59" s="21"/>
      <c r="N59" s="20">
        <v>1457</v>
      </c>
      <c r="O59" s="21"/>
      <c r="P59" s="20">
        <v>2188</v>
      </c>
      <c r="Q59" s="21"/>
      <c r="R59" s="20">
        <v>1566</v>
      </c>
      <c r="S59" s="21"/>
      <c r="T59" s="20">
        <v>0</v>
      </c>
      <c r="U59" s="21"/>
      <c r="V59" s="20">
        <v>376</v>
      </c>
      <c r="W59" s="21"/>
      <c r="X59" s="20">
        <v>100</v>
      </c>
      <c r="Y59" s="21"/>
      <c r="Z59" s="20">
        <v>6</v>
      </c>
      <c r="AA59" s="21"/>
      <c r="AB59" s="20">
        <v>1451</v>
      </c>
      <c r="AC59" s="21"/>
      <c r="AD59" s="20">
        <v>83</v>
      </c>
      <c r="AE59" s="21"/>
      <c r="AF59" s="20">
        <v>84</v>
      </c>
      <c r="AG59" s="21"/>
      <c r="AH59" s="20">
        <v>948</v>
      </c>
      <c r="AI59" s="21"/>
      <c r="AJ59" s="20">
        <v>1308</v>
      </c>
      <c r="AK59" s="21"/>
      <c r="AL59" s="20">
        <v>3250</v>
      </c>
      <c r="AM59" s="21"/>
      <c r="AN59" s="20">
        <v>3</v>
      </c>
    </row>
    <row r="60" spans="1:40" s="3" customFormat="1" ht="15" customHeight="1" x14ac:dyDescent="0.25">
      <c r="A60" s="1"/>
      <c r="B60" s="19" t="s">
        <v>32</v>
      </c>
      <c r="C60" s="21"/>
      <c r="D60" s="20">
        <v>46</v>
      </c>
      <c r="E60" s="21"/>
      <c r="F60" s="20">
        <v>52</v>
      </c>
      <c r="G60" s="21"/>
      <c r="H60" s="20">
        <v>48</v>
      </c>
      <c r="I60" s="21"/>
      <c r="J60" s="20">
        <v>106</v>
      </c>
      <c r="K60" s="21"/>
      <c r="L60" s="20">
        <v>9</v>
      </c>
      <c r="M60" s="21"/>
      <c r="N60" s="20">
        <v>75</v>
      </c>
      <c r="O60" s="21"/>
      <c r="P60" s="20">
        <v>4</v>
      </c>
      <c r="Q60" s="21"/>
      <c r="R60" s="20">
        <v>1</v>
      </c>
      <c r="S60" s="21"/>
      <c r="T60" s="20">
        <v>12</v>
      </c>
      <c r="U60" s="21"/>
      <c r="V60" s="20">
        <v>4006</v>
      </c>
      <c r="W60" s="21"/>
      <c r="X60" s="20">
        <v>3093</v>
      </c>
      <c r="Y60" s="21"/>
      <c r="Z60" s="20">
        <v>9107</v>
      </c>
      <c r="AA60" s="21"/>
      <c r="AB60" s="20">
        <v>9683</v>
      </c>
      <c r="AC60" s="21"/>
      <c r="AD60" s="20">
        <v>7481</v>
      </c>
      <c r="AE60" s="21"/>
      <c r="AF60" s="20">
        <v>11130</v>
      </c>
      <c r="AG60" s="21"/>
      <c r="AH60" s="20">
        <v>9204</v>
      </c>
      <c r="AI60" s="21"/>
      <c r="AJ60" s="20">
        <v>7604</v>
      </c>
      <c r="AK60" s="21"/>
      <c r="AL60" s="20">
        <v>7812</v>
      </c>
      <c r="AM60" s="21"/>
      <c r="AN60" s="20">
        <v>9035</v>
      </c>
    </row>
    <row r="61" spans="1:40" s="3" customFormat="1" ht="15" customHeight="1" x14ac:dyDescent="0.25">
      <c r="A61" s="1"/>
      <c r="B61" s="19" t="s">
        <v>33</v>
      </c>
      <c r="C61" s="21"/>
      <c r="D61" s="20">
        <v>0</v>
      </c>
      <c r="E61" s="21"/>
      <c r="F61" s="20">
        <v>0</v>
      </c>
      <c r="G61" s="21"/>
      <c r="H61" s="20">
        <v>0</v>
      </c>
      <c r="I61" s="21"/>
      <c r="J61" s="20">
        <v>0</v>
      </c>
      <c r="K61" s="21"/>
      <c r="L61" s="20">
        <v>0</v>
      </c>
      <c r="M61" s="21"/>
      <c r="N61" s="20">
        <v>0</v>
      </c>
      <c r="O61" s="21"/>
      <c r="P61" s="20">
        <v>0</v>
      </c>
      <c r="Q61" s="21"/>
      <c r="R61" s="20">
        <v>0</v>
      </c>
      <c r="S61" s="21"/>
      <c r="T61" s="20">
        <v>0</v>
      </c>
      <c r="U61" s="21"/>
      <c r="V61" s="20">
        <v>3590</v>
      </c>
      <c r="W61" s="21"/>
      <c r="X61" s="20">
        <v>5786</v>
      </c>
      <c r="Y61" s="21"/>
      <c r="Z61" s="20">
        <v>7129</v>
      </c>
      <c r="AA61" s="21"/>
      <c r="AB61" s="20">
        <v>8056</v>
      </c>
      <c r="AC61" s="21"/>
      <c r="AD61" s="20">
        <v>6465</v>
      </c>
      <c r="AE61" s="21"/>
      <c r="AF61" s="20">
        <v>3806</v>
      </c>
      <c r="AG61" s="21"/>
      <c r="AH61" s="20">
        <v>6331</v>
      </c>
      <c r="AI61" s="21"/>
      <c r="AJ61" s="20">
        <v>7134</v>
      </c>
      <c r="AK61" s="21"/>
      <c r="AL61" s="20">
        <v>7212</v>
      </c>
      <c r="AM61" s="21"/>
      <c r="AN61" s="20">
        <v>5483</v>
      </c>
    </row>
    <row r="62" spans="1:40" s="3" customFormat="1" ht="15" customHeight="1" x14ac:dyDescent="0.25">
      <c r="A62" s="1"/>
      <c r="B62" s="19" t="s">
        <v>34</v>
      </c>
      <c r="C62" s="21"/>
      <c r="D62" s="20">
        <v>303</v>
      </c>
      <c r="E62" s="21"/>
      <c r="F62" s="20">
        <v>236</v>
      </c>
      <c r="G62" s="21"/>
      <c r="H62" s="20">
        <v>199</v>
      </c>
      <c r="I62" s="21"/>
      <c r="J62" s="20">
        <v>133</v>
      </c>
      <c r="K62" s="21"/>
      <c r="L62" s="20">
        <v>133</v>
      </c>
      <c r="M62" s="21"/>
      <c r="N62" s="20">
        <v>168</v>
      </c>
      <c r="O62" s="21"/>
      <c r="P62" s="20">
        <v>186</v>
      </c>
      <c r="Q62" s="21"/>
      <c r="R62" s="20">
        <v>193</v>
      </c>
      <c r="S62" s="21"/>
      <c r="T62" s="20">
        <v>126</v>
      </c>
      <c r="U62" s="21"/>
      <c r="V62" s="20">
        <v>23765</v>
      </c>
      <c r="W62" s="21"/>
      <c r="X62" s="20">
        <v>27424</v>
      </c>
      <c r="Y62" s="21"/>
      <c r="Z62" s="20">
        <v>24660</v>
      </c>
      <c r="AA62" s="21"/>
      <c r="AB62" s="20">
        <v>23400</v>
      </c>
      <c r="AC62" s="21"/>
      <c r="AD62" s="20">
        <v>21185</v>
      </c>
      <c r="AE62" s="21"/>
      <c r="AF62" s="20">
        <v>17961</v>
      </c>
      <c r="AG62" s="21"/>
      <c r="AH62" s="20">
        <v>18976</v>
      </c>
      <c r="AI62" s="21"/>
      <c r="AJ62" s="20">
        <v>20511</v>
      </c>
      <c r="AK62" s="21"/>
      <c r="AL62" s="20">
        <v>13859</v>
      </c>
      <c r="AM62" s="21"/>
      <c r="AN62" s="20">
        <v>16487</v>
      </c>
    </row>
    <row r="63" spans="1:40" s="3" customFormat="1" ht="15" customHeight="1" x14ac:dyDescent="0.25">
      <c r="A63" s="1"/>
      <c r="B63" s="19" t="s">
        <v>35</v>
      </c>
      <c r="C63" s="21"/>
      <c r="D63" s="20">
        <v>0</v>
      </c>
      <c r="E63" s="21"/>
      <c r="F63" s="20">
        <v>0</v>
      </c>
      <c r="G63" s="21"/>
      <c r="H63" s="20">
        <v>0</v>
      </c>
      <c r="I63" s="21"/>
      <c r="J63" s="20">
        <v>0</v>
      </c>
      <c r="K63" s="21"/>
      <c r="L63" s="20">
        <v>0</v>
      </c>
      <c r="M63" s="21"/>
      <c r="N63" s="20">
        <v>0</v>
      </c>
      <c r="O63" s="21"/>
      <c r="P63" s="20">
        <v>0</v>
      </c>
      <c r="Q63" s="21"/>
      <c r="R63" s="20">
        <v>0</v>
      </c>
      <c r="S63" s="21"/>
      <c r="T63" s="20">
        <v>0</v>
      </c>
      <c r="U63" s="21"/>
      <c r="V63" s="20">
        <v>2619</v>
      </c>
      <c r="W63" s="21"/>
      <c r="X63" s="20">
        <v>2623</v>
      </c>
      <c r="Y63" s="21"/>
      <c r="Z63" s="20">
        <v>2450</v>
      </c>
      <c r="AA63" s="21"/>
      <c r="AB63" s="20">
        <v>2354</v>
      </c>
      <c r="AC63" s="21"/>
      <c r="AD63" s="20">
        <v>3890</v>
      </c>
      <c r="AE63" s="21"/>
      <c r="AF63" s="20">
        <v>3595</v>
      </c>
      <c r="AG63" s="21"/>
      <c r="AH63" s="20">
        <v>2745</v>
      </c>
      <c r="AI63" s="21"/>
      <c r="AJ63" s="20">
        <v>2531</v>
      </c>
      <c r="AK63" s="21"/>
      <c r="AL63" s="20">
        <v>2765</v>
      </c>
      <c r="AM63" s="21"/>
      <c r="AN63" s="20">
        <v>1768</v>
      </c>
    </row>
    <row r="64" spans="1:40" s="3" customFormat="1" ht="15" customHeight="1" x14ac:dyDescent="0.25">
      <c r="A64" s="1"/>
      <c r="B64" s="19" t="s">
        <v>12</v>
      </c>
      <c r="C64" s="21"/>
      <c r="D64" s="20">
        <v>0</v>
      </c>
      <c r="E64" s="21"/>
      <c r="F64" s="20">
        <v>0</v>
      </c>
      <c r="G64" s="21"/>
      <c r="H64" s="20">
        <v>0</v>
      </c>
      <c r="I64" s="21"/>
      <c r="J64" s="20">
        <v>0</v>
      </c>
      <c r="K64" s="21"/>
      <c r="L64" s="20">
        <v>0</v>
      </c>
      <c r="M64" s="21"/>
      <c r="N64" s="20">
        <v>0</v>
      </c>
      <c r="O64" s="21"/>
      <c r="P64" s="20">
        <v>0</v>
      </c>
      <c r="Q64" s="21"/>
      <c r="R64" s="20">
        <v>0</v>
      </c>
      <c r="S64" s="21"/>
      <c r="T64" s="20">
        <v>0</v>
      </c>
      <c r="U64" s="21"/>
      <c r="V64" s="20">
        <v>42563</v>
      </c>
      <c r="W64" s="21"/>
      <c r="X64" s="20">
        <v>37009</v>
      </c>
      <c r="Y64" s="21"/>
      <c r="Z64" s="20">
        <v>32770</v>
      </c>
      <c r="AA64" s="21"/>
      <c r="AB64" s="20">
        <v>33799</v>
      </c>
      <c r="AC64" s="21"/>
      <c r="AD64" s="20">
        <v>39730</v>
      </c>
      <c r="AE64" s="21"/>
      <c r="AF64" s="20">
        <v>36679</v>
      </c>
      <c r="AG64" s="21"/>
      <c r="AH64" s="20">
        <v>37139</v>
      </c>
      <c r="AI64" s="21"/>
      <c r="AJ64" s="20">
        <v>34913</v>
      </c>
      <c r="AK64" s="21"/>
      <c r="AL64" s="20">
        <v>41060</v>
      </c>
      <c r="AM64" s="21"/>
      <c r="AN64" s="20">
        <v>16734</v>
      </c>
    </row>
    <row r="65" spans="1:40" s="3" customFormat="1" ht="15" customHeight="1" x14ac:dyDescent="0.25">
      <c r="A65" s="1"/>
      <c r="B65" s="19" t="s">
        <v>156</v>
      </c>
      <c r="C65" s="21"/>
      <c r="D65" s="20">
        <v>0</v>
      </c>
      <c r="E65" s="21"/>
      <c r="F65" s="20">
        <v>0</v>
      </c>
      <c r="G65" s="21"/>
      <c r="H65" s="20">
        <v>0</v>
      </c>
      <c r="I65" s="21"/>
      <c r="J65" s="20">
        <v>0</v>
      </c>
      <c r="K65" s="21"/>
      <c r="L65" s="20">
        <v>0</v>
      </c>
      <c r="M65" s="21"/>
      <c r="N65" s="20">
        <v>0</v>
      </c>
      <c r="O65" s="21"/>
      <c r="P65" s="20">
        <v>0</v>
      </c>
      <c r="Q65" s="21"/>
      <c r="R65" s="20">
        <v>0</v>
      </c>
      <c r="S65" s="21"/>
      <c r="T65" s="20">
        <v>0</v>
      </c>
      <c r="U65" s="21"/>
      <c r="V65" s="20">
        <v>743</v>
      </c>
      <c r="W65" s="21"/>
      <c r="X65" s="20">
        <v>4397</v>
      </c>
      <c r="Y65" s="21"/>
      <c r="Z65" s="20">
        <v>6865</v>
      </c>
      <c r="AA65" s="21"/>
      <c r="AB65" s="20">
        <v>8318</v>
      </c>
      <c r="AC65" s="21"/>
      <c r="AD65" s="20">
        <v>0</v>
      </c>
      <c r="AE65" s="21">
        <v>0</v>
      </c>
      <c r="AF65" s="20">
        <v>0</v>
      </c>
      <c r="AG65" s="21">
        <v>0</v>
      </c>
      <c r="AH65" s="20">
        <v>0</v>
      </c>
      <c r="AI65" s="21">
        <v>0</v>
      </c>
      <c r="AJ65" s="20">
        <v>0</v>
      </c>
      <c r="AK65" s="21">
        <v>0</v>
      </c>
      <c r="AL65" s="20">
        <v>0</v>
      </c>
      <c r="AM65" s="21">
        <v>0</v>
      </c>
      <c r="AN65" s="20">
        <v>0</v>
      </c>
    </row>
    <row r="66" spans="1:40" s="3" customFormat="1" ht="15" customHeight="1" x14ac:dyDescent="0.25">
      <c r="A66" s="1"/>
      <c r="B66" s="19" t="s">
        <v>36</v>
      </c>
      <c r="C66" s="21"/>
      <c r="D66" s="22">
        <v>0</v>
      </c>
      <c r="E66" s="21"/>
      <c r="F66" s="22">
        <v>0</v>
      </c>
      <c r="G66" s="21"/>
      <c r="H66" s="22">
        <v>0</v>
      </c>
      <c r="I66" s="21"/>
      <c r="J66" s="22">
        <v>0</v>
      </c>
      <c r="K66" s="21"/>
      <c r="L66" s="22">
        <v>0</v>
      </c>
      <c r="M66" s="21"/>
      <c r="N66" s="22">
        <v>228</v>
      </c>
      <c r="O66" s="21"/>
      <c r="P66" s="22">
        <v>121</v>
      </c>
      <c r="Q66" s="21"/>
      <c r="R66" s="22">
        <v>168</v>
      </c>
      <c r="S66" s="21"/>
      <c r="T66" s="22">
        <v>260</v>
      </c>
      <c r="U66" s="21"/>
      <c r="V66" s="22">
        <v>497</v>
      </c>
      <c r="W66" s="21"/>
      <c r="X66" s="22">
        <v>491</v>
      </c>
      <c r="Y66" s="21"/>
      <c r="Z66" s="22">
        <v>766</v>
      </c>
      <c r="AA66" s="21"/>
      <c r="AB66" s="22">
        <v>1438</v>
      </c>
      <c r="AC66" s="21"/>
      <c r="AD66" s="22">
        <v>2707</v>
      </c>
      <c r="AE66" s="21"/>
      <c r="AF66" s="22">
        <v>3813</v>
      </c>
      <c r="AG66" s="21"/>
      <c r="AH66" s="22">
        <v>4946</v>
      </c>
      <c r="AI66" s="21"/>
      <c r="AJ66" s="22">
        <v>2608</v>
      </c>
      <c r="AK66" s="21"/>
      <c r="AL66" s="22">
        <v>1236</v>
      </c>
      <c r="AM66" s="21"/>
      <c r="AN66" s="22">
        <v>1281</v>
      </c>
    </row>
    <row r="67" spans="1:40" s="35" customFormat="1" ht="9.9499999999999993" customHeight="1" x14ac:dyDescent="0.25">
      <c r="B67" s="31"/>
      <c r="C67" s="37"/>
      <c r="D67" s="36"/>
      <c r="E67" s="37"/>
      <c r="F67" s="36"/>
      <c r="G67" s="37"/>
      <c r="H67" s="36"/>
      <c r="I67" s="37"/>
      <c r="J67" s="36"/>
      <c r="K67" s="37"/>
      <c r="L67" s="36"/>
      <c r="M67" s="37"/>
      <c r="N67" s="36"/>
      <c r="O67" s="37"/>
      <c r="P67" s="36"/>
      <c r="Q67" s="37"/>
      <c r="R67" s="36"/>
      <c r="S67" s="37"/>
      <c r="T67" s="36"/>
      <c r="U67" s="37"/>
      <c r="V67" s="36"/>
      <c r="W67" s="37"/>
      <c r="X67" s="36"/>
      <c r="Y67" s="41"/>
      <c r="Z67" s="36"/>
      <c r="AA67" s="41"/>
      <c r="AB67" s="36"/>
      <c r="AC67" s="41"/>
      <c r="AD67" s="36"/>
      <c r="AE67" s="41"/>
      <c r="AF67" s="36"/>
      <c r="AG67" s="41"/>
      <c r="AI67" s="41"/>
      <c r="AK67" s="41"/>
      <c r="AM67" s="41"/>
    </row>
    <row r="68" spans="1:40" s="3" customFormat="1" ht="15" customHeight="1" x14ac:dyDescent="0.25">
      <c r="A68" s="1"/>
      <c r="B68" s="17" t="s">
        <v>37</v>
      </c>
      <c r="C68" s="26"/>
      <c r="D68" s="23">
        <v>370</v>
      </c>
      <c r="E68" s="26"/>
      <c r="F68" s="23">
        <v>335</v>
      </c>
      <c r="G68" s="26"/>
      <c r="H68" s="23">
        <v>251</v>
      </c>
      <c r="I68" s="26"/>
      <c r="J68" s="23">
        <v>1556</v>
      </c>
      <c r="K68" s="26"/>
      <c r="L68" s="23">
        <v>264</v>
      </c>
      <c r="M68" s="26"/>
      <c r="N68" s="23">
        <v>2320</v>
      </c>
      <c r="O68" s="26"/>
      <c r="P68" s="23">
        <v>2499</v>
      </c>
      <c r="Q68" s="26"/>
      <c r="R68" s="23">
        <f>SUM(R54:R67)</f>
        <v>1928</v>
      </c>
      <c r="S68" s="26"/>
      <c r="T68" s="23">
        <f>SUM(T54:T67)</f>
        <v>398</v>
      </c>
      <c r="U68" s="26"/>
      <c r="V68" s="23">
        <v>183266</v>
      </c>
      <c r="W68" s="26"/>
      <c r="X68" s="23">
        <v>169586</v>
      </c>
      <c r="Y68" s="26"/>
      <c r="Z68" s="23">
        <v>172079</v>
      </c>
      <c r="AA68" s="26"/>
      <c r="AB68" s="23">
        <v>178281</v>
      </c>
      <c r="AC68" s="26"/>
      <c r="AD68" s="23">
        <v>163540</v>
      </c>
      <c r="AE68" s="26"/>
      <c r="AF68" s="23">
        <v>161162</v>
      </c>
      <c r="AG68" s="26"/>
      <c r="AH68" s="23">
        <v>159741</v>
      </c>
      <c r="AI68" s="26"/>
      <c r="AJ68" s="23">
        <f>SUM(AJ54:AJ67)</f>
        <v>165115</v>
      </c>
      <c r="AK68" s="26"/>
      <c r="AL68" s="23">
        <v>140203</v>
      </c>
      <c r="AM68" s="26"/>
      <c r="AN68" s="23">
        <v>109489</v>
      </c>
    </row>
    <row r="69" spans="1:40" s="35" customFormat="1" ht="9.9499999999999993" customHeight="1" x14ac:dyDescent="0.25">
      <c r="B69" s="3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148"/>
      <c r="W69" s="37"/>
      <c r="X69" s="148"/>
      <c r="Y69" s="37"/>
      <c r="Z69" s="148"/>
      <c r="AA69" s="37"/>
      <c r="AB69" s="148"/>
      <c r="AC69" s="37"/>
      <c r="AD69" s="148"/>
      <c r="AE69" s="37"/>
      <c r="AF69" s="148"/>
      <c r="AG69" s="37"/>
      <c r="AI69" s="37"/>
      <c r="AJ69" s="37"/>
      <c r="AK69" s="37"/>
      <c r="AM69" s="37"/>
    </row>
    <row r="70" spans="1:40" s="35" customFormat="1" ht="15" customHeight="1" x14ac:dyDescent="0.25">
      <c r="B70" s="17" t="s">
        <v>18</v>
      </c>
      <c r="C70" s="37"/>
      <c r="D70" s="38"/>
      <c r="E70" s="37"/>
      <c r="F70" s="38"/>
      <c r="G70" s="37"/>
      <c r="H70" s="38"/>
      <c r="I70" s="37"/>
      <c r="J70" s="38"/>
      <c r="K70" s="37"/>
      <c r="L70" s="38"/>
      <c r="M70" s="37"/>
      <c r="N70" s="38"/>
      <c r="O70" s="37"/>
      <c r="P70" s="38"/>
      <c r="Q70" s="37"/>
      <c r="R70" s="38"/>
      <c r="S70" s="37"/>
      <c r="T70" s="38"/>
      <c r="U70" s="37"/>
      <c r="V70" s="149"/>
      <c r="W70" s="37"/>
      <c r="X70" s="149"/>
      <c r="Y70" s="37"/>
      <c r="Z70" s="149"/>
      <c r="AA70" s="37"/>
      <c r="AB70" s="149"/>
      <c r="AC70" s="37"/>
      <c r="AD70" s="149"/>
      <c r="AE70" s="37"/>
      <c r="AF70" s="149"/>
      <c r="AG70" s="37"/>
      <c r="AH70" s="37"/>
      <c r="AI70" s="37"/>
      <c r="AJ70" s="38"/>
      <c r="AK70" s="37"/>
      <c r="AL70" s="37"/>
      <c r="AM70" s="37"/>
      <c r="AN70" s="37"/>
    </row>
    <row r="71" spans="1:40" s="3" customFormat="1" ht="15" customHeight="1" x14ac:dyDescent="0.25">
      <c r="A71" s="1"/>
      <c r="B71" s="19" t="s">
        <v>38</v>
      </c>
      <c r="C71" s="21"/>
      <c r="D71" s="20">
        <v>14784</v>
      </c>
      <c r="E71" s="21"/>
      <c r="F71" s="20">
        <v>15456</v>
      </c>
      <c r="G71" s="21"/>
      <c r="H71" s="20">
        <v>17779</v>
      </c>
      <c r="I71" s="21"/>
      <c r="J71" s="20">
        <v>21494</v>
      </c>
      <c r="K71" s="21"/>
      <c r="L71" s="20">
        <v>22366</v>
      </c>
      <c r="M71" s="21"/>
      <c r="N71" s="20">
        <v>23652</v>
      </c>
      <c r="O71" s="21"/>
      <c r="P71" s="20">
        <v>23110</v>
      </c>
      <c r="Q71" s="21"/>
      <c r="R71" s="20">
        <v>22347</v>
      </c>
      <c r="S71" s="21"/>
      <c r="T71" s="20">
        <v>22780</v>
      </c>
      <c r="U71" s="21"/>
      <c r="V71" s="20">
        <v>26457</v>
      </c>
      <c r="W71" s="21"/>
      <c r="X71" s="20">
        <v>27393</v>
      </c>
      <c r="Y71" s="21"/>
      <c r="Z71" s="20">
        <v>30985</v>
      </c>
      <c r="AA71" s="21"/>
      <c r="AB71" s="20">
        <v>37481</v>
      </c>
      <c r="AC71" s="21"/>
      <c r="AD71" s="20">
        <v>39115</v>
      </c>
      <c r="AE71" s="21"/>
      <c r="AF71" s="20">
        <v>40326</v>
      </c>
      <c r="AG71" s="21"/>
      <c r="AH71" s="20">
        <v>35970</v>
      </c>
      <c r="AI71" s="21"/>
      <c r="AJ71" s="20">
        <v>42494</v>
      </c>
      <c r="AK71" s="21"/>
      <c r="AL71" s="20">
        <v>41707</v>
      </c>
      <c r="AM71" s="21"/>
      <c r="AN71" s="20">
        <v>50291</v>
      </c>
    </row>
    <row r="72" spans="1:40" s="3" customFormat="1" ht="15" customHeight="1" x14ac:dyDescent="0.25">
      <c r="A72" s="1"/>
      <c r="B72" s="19" t="s">
        <v>28</v>
      </c>
      <c r="C72" s="21"/>
      <c r="D72" s="20">
        <v>0</v>
      </c>
      <c r="E72" s="21"/>
      <c r="F72" s="20">
        <v>0</v>
      </c>
      <c r="G72" s="21"/>
      <c r="H72" s="20">
        <v>0</v>
      </c>
      <c r="I72" s="21"/>
      <c r="J72" s="20">
        <v>0</v>
      </c>
      <c r="K72" s="21"/>
      <c r="L72" s="20">
        <v>0</v>
      </c>
      <c r="M72" s="21"/>
      <c r="N72" s="20">
        <v>0</v>
      </c>
      <c r="O72" s="21"/>
      <c r="P72" s="20">
        <v>0</v>
      </c>
      <c r="Q72" s="21"/>
      <c r="R72" s="20">
        <v>0</v>
      </c>
      <c r="S72" s="21"/>
      <c r="T72" s="20">
        <v>0</v>
      </c>
      <c r="U72" s="21"/>
      <c r="V72" s="20">
        <v>59288</v>
      </c>
      <c r="W72" s="21"/>
      <c r="X72" s="20">
        <v>39631</v>
      </c>
      <c r="Y72" s="21"/>
      <c r="Z72" s="20">
        <v>42206</v>
      </c>
      <c r="AA72" s="21"/>
      <c r="AB72" s="20">
        <v>42309</v>
      </c>
      <c r="AC72" s="21"/>
      <c r="AD72" s="20">
        <v>28695</v>
      </c>
      <c r="AE72" s="21"/>
      <c r="AF72" s="20">
        <v>28461</v>
      </c>
      <c r="AG72" s="21"/>
      <c r="AH72" s="20">
        <v>32281</v>
      </c>
      <c r="AI72" s="21"/>
      <c r="AJ72" s="20">
        <v>33065</v>
      </c>
      <c r="AK72" s="21"/>
      <c r="AL72" s="20">
        <v>21888</v>
      </c>
      <c r="AM72" s="21"/>
      <c r="AN72" s="20">
        <v>57158</v>
      </c>
    </row>
    <row r="73" spans="1:40" s="3" customFormat="1" ht="15" customHeight="1" x14ac:dyDescent="0.25">
      <c r="A73" s="1"/>
      <c r="B73" s="19" t="s">
        <v>128</v>
      </c>
      <c r="C73" s="21"/>
      <c r="D73" s="20">
        <v>0</v>
      </c>
      <c r="E73" s="21"/>
      <c r="F73" s="20">
        <v>0</v>
      </c>
      <c r="G73" s="21"/>
      <c r="H73" s="20">
        <v>0</v>
      </c>
      <c r="I73" s="21"/>
      <c r="J73" s="20">
        <v>0</v>
      </c>
      <c r="K73" s="21"/>
      <c r="L73" s="20">
        <v>0</v>
      </c>
      <c r="M73" s="21"/>
      <c r="N73" s="20">
        <v>0</v>
      </c>
      <c r="O73" s="21"/>
      <c r="P73" s="20">
        <v>0</v>
      </c>
      <c r="Q73" s="21"/>
      <c r="R73" s="20">
        <v>0</v>
      </c>
      <c r="S73" s="21"/>
      <c r="T73" s="20">
        <v>0</v>
      </c>
      <c r="U73" s="21"/>
      <c r="V73" s="20">
        <v>15649</v>
      </c>
      <c r="W73" s="21"/>
      <c r="X73" s="20">
        <v>18254</v>
      </c>
      <c r="Y73" s="21"/>
      <c r="Z73" s="20">
        <v>20859</v>
      </c>
      <c r="AA73" s="21"/>
      <c r="AB73" s="20">
        <v>23464</v>
      </c>
      <c r="AC73" s="21"/>
      <c r="AD73" s="20">
        <v>26068</v>
      </c>
      <c r="AE73" s="21"/>
      <c r="AF73" s="20">
        <v>28673</v>
      </c>
      <c r="AG73" s="21"/>
      <c r="AH73" s="20">
        <v>31313</v>
      </c>
      <c r="AI73" s="21"/>
      <c r="AJ73" s="20">
        <v>0</v>
      </c>
      <c r="AK73" s="21"/>
      <c r="AL73" s="20">
        <v>0</v>
      </c>
      <c r="AM73" s="21"/>
      <c r="AN73" s="20">
        <v>0</v>
      </c>
    </row>
    <row r="74" spans="1:40" s="3" customFormat="1" ht="15" customHeight="1" x14ac:dyDescent="0.25">
      <c r="A74" s="1"/>
      <c r="B74" s="19" t="s">
        <v>30</v>
      </c>
      <c r="C74" s="21"/>
      <c r="D74" s="20">
        <v>0</v>
      </c>
      <c r="E74" s="21"/>
      <c r="F74" s="20">
        <v>0</v>
      </c>
      <c r="G74" s="21"/>
      <c r="H74" s="20">
        <v>0</v>
      </c>
      <c r="I74" s="21"/>
      <c r="J74" s="20">
        <v>0</v>
      </c>
      <c r="K74" s="21"/>
      <c r="L74" s="20">
        <v>0</v>
      </c>
      <c r="M74" s="21"/>
      <c r="N74" s="20">
        <v>0</v>
      </c>
      <c r="O74" s="21"/>
      <c r="P74" s="20">
        <v>0</v>
      </c>
      <c r="Q74" s="21"/>
      <c r="R74" s="20">
        <v>0</v>
      </c>
      <c r="S74" s="21"/>
      <c r="T74" s="20">
        <v>0</v>
      </c>
      <c r="U74" s="21"/>
      <c r="V74" s="20">
        <v>1670</v>
      </c>
      <c r="W74" s="21"/>
      <c r="X74" s="20">
        <v>882</v>
      </c>
      <c r="Y74" s="21"/>
      <c r="Z74" s="20">
        <v>1101</v>
      </c>
      <c r="AA74" s="21"/>
      <c r="AB74" s="20"/>
      <c r="AC74" s="21"/>
      <c r="AD74" s="20"/>
      <c r="AE74" s="21"/>
      <c r="AF74" s="20"/>
      <c r="AG74" s="21"/>
      <c r="AH74" s="20"/>
      <c r="AI74" s="21"/>
      <c r="AJ74" s="20"/>
      <c r="AK74" s="21"/>
      <c r="AL74" s="20"/>
      <c r="AM74" s="21"/>
      <c r="AN74" s="20"/>
    </row>
    <row r="75" spans="1:40" s="3" customFormat="1" ht="15" customHeight="1" x14ac:dyDescent="0.25">
      <c r="A75" s="1"/>
      <c r="B75" s="19" t="s">
        <v>29</v>
      </c>
      <c r="C75" s="21"/>
      <c r="D75" s="20">
        <v>0</v>
      </c>
      <c r="E75" s="21"/>
      <c r="F75" s="20">
        <v>0</v>
      </c>
      <c r="G75" s="21"/>
      <c r="H75" s="20">
        <v>0</v>
      </c>
      <c r="I75" s="21"/>
      <c r="J75" s="20">
        <v>0</v>
      </c>
      <c r="K75" s="21"/>
      <c r="L75" s="20">
        <v>0</v>
      </c>
      <c r="M75" s="21"/>
      <c r="N75" s="20">
        <v>0</v>
      </c>
      <c r="O75" s="21"/>
      <c r="P75" s="20">
        <v>0</v>
      </c>
      <c r="Q75" s="21"/>
      <c r="R75" s="20">
        <v>0</v>
      </c>
      <c r="S75" s="21"/>
      <c r="T75" s="20">
        <v>0</v>
      </c>
      <c r="U75" s="21"/>
      <c r="V75" s="20">
        <v>20917</v>
      </c>
      <c r="W75" s="21"/>
      <c r="X75" s="20">
        <v>21388</v>
      </c>
      <c r="Y75" s="21"/>
      <c r="Z75" s="20">
        <v>20023</v>
      </c>
      <c r="AA75" s="21"/>
      <c r="AB75" s="20">
        <v>0</v>
      </c>
      <c r="AC75" s="21"/>
      <c r="AD75" s="20">
        <v>0</v>
      </c>
      <c r="AE75" s="21"/>
      <c r="AF75" s="20">
        <v>0</v>
      </c>
      <c r="AG75" s="21"/>
      <c r="AH75" s="20">
        <v>624</v>
      </c>
      <c r="AI75" s="21"/>
      <c r="AJ75" s="20">
        <v>1296</v>
      </c>
      <c r="AK75" s="21"/>
      <c r="AL75" s="20">
        <v>3290</v>
      </c>
      <c r="AM75" s="21"/>
      <c r="AN75" s="20">
        <v>0</v>
      </c>
    </row>
    <row r="76" spans="1:40" s="3" customFormat="1" ht="15" customHeight="1" x14ac:dyDescent="0.25">
      <c r="A76" s="1"/>
      <c r="B76" s="19" t="s">
        <v>139</v>
      </c>
      <c r="C76" s="21"/>
      <c r="D76" s="20">
        <v>0</v>
      </c>
      <c r="E76" s="21"/>
      <c r="F76" s="20">
        <v>0</v>
      </c>
      <c r="G76" s="21"/>
      <c r="H76" s="20">
        <v>0</v>
      </c>
      <c r="I76" s="21"/>
      <c r="J76" s="20">
        <v>0</v>
      </c>
      <c r="K76" s="21"/>
      <c r="L76" s="20">
        <v>0</v>
      </c>
      <c r="M76" s="21"/>
      <c r="N76" s="20">
        <v>0</v>
      </c>
      <c r="O76" s="21"/>
      <c r="P76" s="20">
        <v>0</v>
      </c>
      <c r="Q76" s="21"/>
      <c r="R76" s="20">
        <v>0</v>
      </c>
      <c r="S76" s="21"/>
      <c r="T76" s="20">
        <v>0</v>
      </c>
      <c r="U76" s="21"/>
      <c r="V76" s="20">
        <v>0</v>
      </c>
      <c r="W76" s="21"/>
      <c r="X76" s="20">
        <v>0</v>
      </c>
      <c r="Y76" s="21"/>
      <c r="Z76" s="20">
        <v>0</v>
      </c>
      <c r="AA76" s="21"/>
      <c r="AB76" s="20">
        <v>2594</v>
      </c>
      <c r="AC76" s="21"/>
      <c r="AD76" s="20">
        <v>0</v>
      </c>
      <c r="AE76" s="21"/>
      <c r="AF76" s="20">
        <v>0</v>
      </c>
      <c r="AG76" s="21"/>
      <c r="AH76" s="20">
        <v>31313</v>
      </c>
      <c r="AI76" s="21"/>
      <c r="AJ76" s="20">
        <v>0</v>
      </c>
      <c r="AK76" s="21">
        <v>0</v>
      </c>
      <c r="AL76" s="20">
        <v>0</v>
      </c>
      <c r="AM76" s="21">
        <v>0</v>
      </c>
      <c r="AN76" s="20">
        <v>3582</v>
      </c>
    </row>
    <row r="77" spans="1:40" s="3" customFormat="1" ht="15" customHeight="1" x14ac:dyDescent="0.25">
      <c r="A77" s="1"/>
      <c r="B77" s="19" t="s">
        <v>32</v>
      </c>
      <c r="C77" s="21"/>
      <c r="D77" s="20">
        <v>0</v>
      </c>
      <c r="E77" s="21"/>
      <c r="F77" s="20">
        <v>0</v>
      </c>
      <c r="G77" s="21"/>
      <c r="H77" s="20">
        <v>0</v>
      </c>
      <c r="I77" s="21"/>
      <c r="J77" s="20">
        <v>0</v>
      </c>
      <c r="K77" s="21"/>
      <c r="L77" s="20">
        <v>0</v>
      </c>
      <c r="M77" s="21"/>
      <c r="N77" s="20">
        <v>0</v>
      </c>
      <c r="O77" s="21"/>
      <c r="P77" s="20">
        <v>0</v>
      </c>
      <c r="Q77" s="21"/>
      <c r="R77" s="20">
        <v>0</v>
      </c>
      <c r="S77" s="21"/>
      <c r="T77" s="20">
        <v>0</v>
      </c>
      <c r="U77" s="21"/>
      <c r="V77" s="20">
        <v>0</v>
      </c>
      <c r="W77" s="21"/>
      <c r="X77" s="20">
        <v>0</v>
      </c>
      <c r="Y77" s="21"/>
      <c r="Z77" s="20">
        <v>0</v>
      </c>
      <c r="AA77" s="21"/>
      <c r="AB77" s="20">
        <v>0</v>
      </c>
      <c r="AC77" s="21"/>
      <c r="AD77" s="20">
        <v>0</v>
      </c>
      <c r="AE77" s="21"/>
      <c r="AF77" s="20">
        <v>0</v>
      </c>
      <c r="AG77" s="21"/>
      <c r="AH77" s="20">
        <v>0</v>
      </c>
      <c r="AI77" s="21"/>
      <c r="AJ77" s="20">
        <v>0</v>
      </c>
      <c r="AK77" s="21">
        <v>0</v>
      </c>
      <c r="AL77" s="20">
        <v>0</v>
      </c>
      <c r="AM77" s="21">
        <v>0</v>
      </c>
      <c r="AN77" s="20">
        <v>423</v>
      </c>
    </row>
    <row r="78" spans="1:40" s="3" customFormat="1" ht="15" customHeight="1" x14ac:dyDescent="0.25">
      <c r="A78" s="1"/>
      <c r="B78" s="19" t="s">
        <v>33</v>
      </c>
      <c r="C78" s="21"/>
      <c r="D78" s="20">
        <v>0</v>
      </c>
      <c r="E78" s="21"/>
      <c r="F78" s="20">
        <v>0</v>
      </c>
      <c r="G78" s="21"/>
      <c r="H78" s="20">
        <v>0</v>
      </c>
      <c r="I78" s="21"/>
      <c r="J78" s="20">
        <v>0</v>
      </c>
      <c r="K78" s="21"/>
      <c r="L78" s="20">
        <v>0</v>
      </c>
      <c r="M78" s="21"/>
      <c r="N78" s="20">
        <v>0</v>
      </c>
      <c r="O78" s="21"/>
      <c r="P78" s="20">
        <v>0</v>
      </c>
      <c r="Q78" s="21"/>
      <c r="R78" s="20">
        <v>240</v>
      </c>
      <c r="S78" s="21"/>
      <c r="T78" s="20">
        <v>240</v>
      </c>
      <c r="U78" s="21"/>
      <c r="V78" s="20">
        <v>2734</v>
      </c>
      <c r="W78" s="21"/>
      <c r="X78" s="20">
        <v>3178</v>
      </c>
      <c r="Y78" s="21"/>
      <c r="Z78" s="20">
        <v>1176</v>
      </c>
      <c r="AA78" s="21"/>
      <c r="AB78" s="20">
        <v>700</v>
      </c>
      <c r="AC78" s="21"/>
      <c r="AD78" s="20">
        <v>1185</v>
      </c>
      <c r="AE78" s="21"/>
      <c r="AF78" s="20">
        <v>1678</v>
      </c>
      <c r="AG78" s="21"/>
      <c r="AH78" s="20">
        <v>2203</v>
      </c>
      <c r="AI78" s="21"/>
      <c r="AJ78" s="20">
        <v>12253</v>
      </c>
      <c r="AK78" s="21"/>
      <c r="AL78" s="20">
        <v>12070</v>
      </c>
      <c r="AM78" s="21"/>
      <c r="AN78" s="20">
        <v>14440</v>
      </c>
    </row>
    <row r="79" spans="1:40" s="3" customFormat="1" ht="15" customHeight="1" x14ac:dyDescent="0.25">
      <c r="A79" s="1"/>
      <c r="B79" s="19" t="s">
        <v>19</v>
      </c>
      <c r="C79" s="21"/>
      <c r="D79" s="20">
        <v>9122</v>
      </c>
      <c r="E79" s="21"/>
      <c r="F79" s="20">
        <v>6681</v>
      </c>
      <c r="G79" s="21"/>
      <c r="H79" s="20">
        <v>4911</v>
      </c>
      <c r="I79" s="21"/>
      <c r="J79" s="20">
        <v>5497</v>
      </c>
      <c r="K79" s="21"/>
      <c r="L79" s="20">
        <v>3208</v>
      </c>
      <c r="M79" s="21"/>
      <c r="N79" s="20">
        <v>0</v>
      </c>
      <c r="O79" s="21"/>
      <c r="P79" s="20">
        <v>0</v>
      </c>
      <c r="Q79" s="21"/>
      <c r="R79" s="20">
        <v>0</v>
      </c>
      <c r="S79" s="21"/>
      <c r="T79" s="20">
        <v>0</v>
      </c>
      <c r="U79" s="21"/>
      <c r="V79" s="20">
        <v>0</v>
      </c>
      <c r="W79" s="21"/>
      <c r="X79" s="20">
        <v>0</v>
      </c>
      <c r="Y79" s="21"/>
      <c r="Z79" s="20">
        <v>0</v>
      </c>
      <c r="AA79" s="21"/>
      <c r="AB79" s="20">
        <v>0</v>
      </c>
      <c r="AC79" s="21"/>
      <c r="AD79" s="20">
        <v>0</v>
      </c>
      <c r="AE79" s="21"/>
      <c r="AF79" s="20">
        <v>0</v>
      </c>
      <c r="AG79" s="21"/>
      <c r="AH79" s="20">
        <v>0</v>
      </c>
      <c r="AI79" s="21"/>
      <c r="AJ79" s="20">
        <v>0</v>
      </c>
      <c r="AK79" s="21"/>
      <c r="AL79" s="20">
        <v>610</v>
      </c>
      <c r="AM79" s="21"/>
      <c r="AN79" s="20">
        <v>8261</v>
      </c>
    </row>
    <row r="80" spans="1:40" s="3" customFormat="1" ht="15" customHeight="1" x14ac:dyDescent="0.25">
      <c r="A80" s="1"/>
      <c r="B80" s="19" t="s">
        <v>12</v>
      </c>
      <c r="C80" s="21"/>
      <c r="D80" s="20">
        <v>0</v>
      </c>
      <c r="E80" s="21"/>
      <c r="F80" s="20">
        <v>0</v>
      </c>
      <c r="G80" s="21"/>
      <c r="H80" s="20">
        <v>0</v>
      </c>
      <c r="I80" s="21"/>
      <c r="J80" s="20">
        <v>0</v>
      </c>
      <c r="K80" s="21"/>
      <c r="L80" s="20">
        <v>0</v>
      </c>
      <c r="M80" s="21"/>
      <c r="N80" s="20">
        <v>0</v>
      </c>
      <c r="O80" s="21"/>
      <c r="P80" s="20">
        <v>0</v>
      </c>
      <c r="Q80" s="21"/>
      <c r="R80" s="20">
        <v>0</v>
      </c>
      <c r="S80" s="21"/>
      <c r="T80" s="20">
        <v>0</v>
      </c>
      <c r="U80" s="21"/>
      <c r="V80" s="20">
        <v>32826</v>
      </c>
      <c r="W80" s="21"/>
      <c r="X80" s="20">
        <v>20748</v>
      </c>
      <c r="Y80" s="21"/>
      <c r="Z80" s="20">
        <v>13225</v>
      </c>
      <c r="AA80" s="21"/>
      <c r="AB80" s="20">
        <v>12663</v>
      </c>
      <c r="AC80" s="21"/>
      <c r="AD80" s="20">
        <v>11983</v>
      </c>
      <c r="AE80" s="21"/>
      <c r="AF80" s="20">
        <v>9501</v>
      </c>
      <c r="AG80" s="21"/>
      <c r="AH80" s="20">
        <v>11460</v>
      </c>
      <c r="AI80" s="21"/>
      <c r="AJ80" s="20">
        <v>9556</v>
      </c>
      <c r="AK80" s="21"/>
      <c r="AL80" s="20">
        <v>18973</v>
      </c>
      <c r="AM80" s="21"/>
      <c r="AN80" s="20">
        <v>12263</v>
      </c>
    </row>
    <row r="81" spans="1:40" s="3" customFormat="1" ht="15" customHeight="1" x14ac:dyDescent="0.25">
      <c r="A81" s="1"/>
      <c r="B81" s="19" t="s">
        <v>39</v>
      </c>
      <c r="C81" s="21"/>
      <c r="D81" s="20">
        <v>3593</v>
      </c>
      <c r="E81" s="21"/>
      <c r="F81" s="20">
        <v>3499</v>
      </c>
      <c r="G81" s="21"/>
      <c r="H81" s="20">
        <v>4578</v>
      </c>
      <c r="I81" s="21"/>
      <c r="J81" s="20">
        <v>4621</v>
      </c>
      <c r="K81" s="21"/>
      <c r="L81" s="20">
        <v>4488</v>
      </c>
      <c r="M81" s="21"/>
      <c r="N81" s="20">
        <v>4072</v>
      </c>
      <c r="O81" s="21"/>
      <c r="P81" s="20">
        <v>3888</v>
      </c>
      <c r="Q81" s="21"/>
      <c r="R81" s="20">
        <v>9844</v>
      </c>
      <c r="S81" s="21"/>
      <c r="T81" s="20">
        <v>10903</v>
      </c>
      <c r="U81" s="21"/>
      <c r="V81" s="20">
        <v>0</v>
      </c>
      <c r="W81" s="21"/>
      <c r="X81" s="20">
        <v>0</v>
      </c>
      <c r="Y81" s="21"/>
      <c r="Z81" s="20">
        <v>0</v>
      </c>
      <c r="AA81" s="21"/>
      <c r="AB81" s="20">
        <v>0</v>
      </c>
      <c r="AC81" s="21"/>
      <c r="AD81" s="20">
        <v>0</v>
      </c>
      <c r="AE81" s="21"/>
      <c r="AF81" s="20">
        <v>0</v>
      </c>
      <c r="AG81" s="21"/>
      <c r="AH81" s="20">
        <v>0</v>
      </c>
      <c r="AI81" s="21"/>
      <c r="AJ81" s="20">
        <v>0</v>
      </c>
      <c r="AK81" s="21"/>
      <c r="AL81" s="20">
        <v>0</v>
      </c>
      <c r="AM81" s="21"/>
      <c r="AN81" s="20">
        <v>549</v>
      </c>
    </row>
    <row r="82" spans="1:40" s="3" customFormat="1" ht="15" customHeight="1" x14ac:dyDescent="0.25">
      <c r="A82" s="1"/>
      <c r="B82" s="19" t="s">
        <v>168</v>
      </c>
      <c r="C82" s="21"/>
      <c r="D82" s="22">
        <v>0</v>
      </c>
      <c r="E82" s="21"/>
      <c r="F82" s="22">
        <v>0</v>
      </c>
      <c r="G82" s="21"/>
      <c r="H82" s="22">
        <v>0</v>
      </c>
      <c r="I82" s="21"/>
      <c r="J82" s="22">
        <v>0</v>
      </c>
      <c r="K82" s="21"/>
      <c r="L82" s="22">
        <v>0</v>
      </c>
      <c r="M82" s="21"/>
      <c r="N82" s="22">
        <v>0</v>
      </c>
      <c r="O82" s="21"/>
      <c r="P82" s="22">
        <v>0</v>
      </c>
      <c r="Q82" s="21"/>
      <c r="R82" s="22">
        <v>0</v>
      </c>
      <c r="S82" s="21"/>
      <c r="T82" s="22">
        <v>0</v>
      </c>
      <c r="U82" s="21"/>
      <c r="V82" s="22">
        <v>10243</v>
      </c>
      <c r="W82" s="21"/>
      <c r="X82" s="22">
        <v>0</v>
      </c>
      <c r="Y82" s="21"/>
      <c r="Z82" s="22">
        <v>0</v>
      </c>
      <c r="AA82" s="21"/>
      <c r="AB82" s="22">
        <v>0</v>
      </c>
      <c r="AC82" s="21"/>
      <c r="AD82" s="22">
        <v>0</v>
      </c>
      <c r="AE82" s="21"/>
      <c r="AF82" s="22">
        <v>0</v>
      </c>
      <c r="AG82" s="21"/>
      <c r="AH82" s="22">
        <v>0</v>
      </c>
      <c r="AI82" s="21"/>
      <c r="AJ82" s="22">
        <v>0</v>
      </c>
      <c r="AK82" s="21"/>
      <c r="AL82" s="22">
        <v>0</v>
      </c>
      <c r="AM82" s="21"/>
      <c r="AN82" s="22">
        <v>0</v>
      </c>
    </row>
    <row r="83" spans="1:40" s="35" customFormat="1" ht="15" customHeight="1" x14ac:dyDescent="0.25">
      <c r="B83" s="11"/>
      <c r="C83" s="37"/>
      <c r="D83" s="36"/>
      <c r="E83" s="37"/>
      <c r="F83" s="36"/>
      <c r="G83" s="37"/>
      <c r="H83" s="36"/>
      <c r="I83" s="37"/>
      <c r="J83" s="36"/>
      <c r="K83" s="37"/>
      <c r="L83" s="36"/>
      <c r="M83" s="37"/>
      <c r="N83" s="36"/>
      <c r="O83" s="37"/>
      <c r="P83" s="36"/>
      <c r="Q83" s="37"/>
      <c r="R83" s="36"/>
      <c r="S83" s="37"/>
      <c r="T83" s="36"/>
      <c r="U83" s="37"/>
      <c r="V83" s="36"/>
      <c r="W83" s="37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</row>
    <row r="84" spans="1:40" s="35" customFormat="1" ht="15" customHeight="1" x14ac:dyDescent="0.25">
      <c r="B84" s="17" t="s">
        <v>40</v>
      </c>
      <c r="C84" s="26"/>
      <c r="D84" s="23">
        <v>27499</v>
      </c>
      <c r="E84" s="26"/>
      <c r="F84" s="23">
        <v>25636</v>
      </c>
      <c r="G84" s="26"/>
      <c r="H84" s="23">
        <v>27268</v>
      </c>
      <c r="I84" s="26"/>
      <c r="J84" s="23">
        <v>31612</v>
      </c>
      <c r="K84" s="26"/>
      <c r="L84" s="23">
        <v>30062</v>
      </c>
      <c r="M84" s="26"/>
      <c r="N84" s="23">
        <v>27724</v>
      </c>
      <c r="O84" s="26"/>
      <c r="P84" s="23">
        <v>26998</v>
      </c>
      <c r="Q84" s="26"/>
      <c r="R84" s="23">
        <f>SUM(R71:R83)</f>
        <v>32431</v>
      </c>
      <c r="S84" s="26"/>
      <c r="T84" s="23">
        <f>SUM(T71:T83)</f>
        <v>33923</v>
      </c>
      <c r="U84" s="26">
        <v>33923</v>
      </c>
      <c r="V84" s="23">
        <v>169784</v>
      </c>
      <c r="W84" s="26"/>
      <c r="X84" s="23">
        <v>131474</v>
      </c>
      <c r="Y84" s="26"/>
      <c r="Z84" s="23">
        <v>129575</v>
      </c>
      <c r="AA84" s="26"/>
      <c r="AB84" s="23">
        <v>119211</v>
      </c>
      <c r="AC84" s="26"/>
      <c r="AD84" s="23">
        <v>107046</v>
      </c>
      <c r="AE84" s="26"/>
      <c r="AF84" s="23">
        <v>108639</v>
      </c>
      <c r="AG84" s="26"/>
      <c r="AH84" s="23">
        <v>113851</v>
      </c>
      <c r="AI84" s="26"/>
      <c r="AJ84" s="23">
        <f>SUM(AJ71:AJ83)</f>
        <v>98664</v>
      </c>
      <c r="AK84" s="26"/>
      <c r="AL84" s="23">
        <v>98538</v>
      </c>
      <c r="AM84" s="26"/>
      <c r="AN84" s="23">
        <v>146967</v>
      </c>
    </row>
    <row r="85" spans="1:40" s="35" customFormat="1" ht="9.9499999999999993" customHeight="1" x14ac:dyDescent="0.25">
      <c r="B85" s="3"/>
      <c r="C85" s="37"/>
      <c r="D85" s="147"/>
      <c r="E85" s="37"/>
      <c r="F85" s="147"/>
      <c r="G85" s="37"/>
      <c r="H85" s="147"/>
      <c r="I85" s="37"/>
      <c r="J85" s="147"/>
      <c r="K85" s="37"/>
      <c r="L85" s="147"/>
      <c r="M85" s="37"/>
      <c r="N85" s="147"/>
      <c r="O85" s="37"/>
      <c r="P85" s="39"/>
      <c r="Q85" s="37"/>
      <c r="R85" s="39"/>
      <c r="S85" s="37"/>
      <c r="T85" s="39"/>
      <c r="U85" s="37"/>
      <c r="V85" s="147"/>
      <c r="W85" s="37"/>
      <c r="X85" s="147"/>
      <c r="Y85" s="37"/>
      <c r="Z85" s="147"/>
      <c r="AA85" s="37"/>
      <c r="AB85" s="147"/>
      <c r="AC85" s="37"/>
      <c r="AD85" s="147"/>
      <c r="AE85" s="37"/>
      <c r="AF85" s="147"/>
      <c r="AG85" s="37"/>
      <c r="AH85" s="39"/>
      <c r="AI85" s="37"/>
      <c r="AJ85" s="39"/>
      <c r="AK85" s="37"/>
      <c r="AL85" s="39"/>
      <c r="AM85" s="37"/>
      <c r="AN85" s="39"/>
    </row>
    <row r="86" spans="1:40" s="35" customFormat="1" ht="15" customHeight="1" x14ac:dyDescent="0.25">
      <c r="B86" s="17" t="s">
        <v>41</v>
      </c>
      <c r="C86" s="26"/>
      <c r="D86" s="23">
        <v>27869</v>
      </c>
      <c r="E86" s="26"/>
      <c r="F86" s="23">
        <v>25971</v>
      </c>
      <c r="G86" s="26"/>
      <c r="H86" s="23">
        <v>27519</v>
      </c>
      <c r="I86" s="26"/>
      <c r="J86" s="23">
        <v>33178</v>
      </c>
      <c r="K86" s="26"/>
      <c r="L86" s="23">
        <v>30326</v>
      </c>
      <c r="M86" s="26"/>
      <c r="N86" s="23">
        <v>30044</v>
      </c>
      <c r="O86" s="26"/>
      <c r="P86" s="23">
        <v>29497</v>
      </c>
      <c r="Q86" s="26"/>
      <c r="R86" s="23">
        <f>R84+R68</f>
        <v>34359</v>
      </c>
      <c r="S86" s="26"/>
      <c r="T86" s="23">
        <f>T84+T68</f>
        <v>34321</v>
      </c>
      <c r="U86" s="26"/>
      <c r="V86" s="23">
        <v>353050</v>
      </c>
      <c r="W86" s="26"/>
      <c r="X86" s="23">
        <v>301060</v>
      </c>
      <c r="Y86" s="26"/>
      <c r="Z86" s="23">
        <v>301654</v>
      </c>
      <c r="AA86" s="26"/>
      <c r="AB86" s="23">
        <v>297492</v>
      </c>
      <c r="AC86" s="26"/>
      <c r="AD86" s="23">
        <v>270586</v>
      </c>
      <c r="AE86" s="26"/>
      <c r="AF86" s="23">
        <v>269801</v>
      </c>
      <c r="AG86" s="26"/>
      <c r="AH86" s="23">
        <v>273592</v>
      </c>
      <c r="AI86" s="26"/>
      <c r="AJ86" s="23">
        <f>AJ84+AJ68</f>
        <v>263779</v>
      </c>
      <c r="AK86" s="26"/>
      <c r="AL86" s="23">
        <v>238741</v>
      </c>
      <c r="AM86" s="26"/>
      <c r="AN86" s="23">
        <v>256456</v>
      </c>
    </row>
    <row r="87" spans="1:40" s="35" customFormat="1" ht="9.9499999999999993" customHeight="1" x14ac:dyDescent="0.25">
      <c r="B87" s="3"/>
      <c r="C87" s="37"/>
      <c r="D87" s="148"/>
      <c r="E87" s="37"/>
      <c r="F87" s="148"/>
      <c r="G87" s="37"/>
      <c r="H87" s="148"/>
      <c r="I87" s="37"/>
      <c r="J87" s="148"/>
      <c r="K87" s="37"/>
      <c r="L87" s="148"/>
      <c r="M87" s="37"/>
      <c r="N87" s="148"/>
      <c r="O87" s="37"/>
      <c r="P87" s="37"/>
      <c r="Q87" s="37"/>
      <c r="R87" s="37"/>
      <c r="S87" s="37"/>
      <c r="T87" s="37"/>
      <c r="U87" s="37"/>
      <c r="V87" s="148"/>
      <c r="W87" s="37"/>
      <c r="X87" s="148"/>
      <c r="Y87" s="37"/>
      <c r="Z87" s="148"/>
      <c r="AA87" s="37"/>
      <c r="AB87" s="148"/>
      <c r="AC87" s="37"/>
      <c r="AD87" s="148"/>
      <c r="AE87" s="37"/>
      <c r="AF87" s="148"/>
      <c r="AG87" s="37"/>
      <c r="AI87" s="37"/>
      <c r="AJ87" s="37"/>
      <c r="AK87" s="37"/>
      <c r="AM87" s="37"/>
    </row>
    <row r="88" spans="1:40" s="35" customFormat="1" ht="15" customHeight="1" x14ac:dyDescent="0.25">
      <c r="B88" s="17" t="s">
        <v>42</v>
      </c>
      <c r="C88" s="37"/>
      <c r="D88" s="149"/>
      <c r="E88" s="37"/>
      <c r="F88" s="149"/>
      <c r="G88" s="37"/>
      <c r="H88" s="149"/>
      <c r="I88" s="37"/>
      <c r="J88" s="149"/>
      <c r="K88" s="37"/>
      <c r="L88" s="149"/>
      <c r="M88" s="37"/>
      <c r="N88" s="149"/>
      <c r="O88" s="37"/>
      <c r="P88" s="38"/>
      <c r="Q88" s="37"/>
      <c r="R88" s="38"/>
      <c r="S88" s="37"/>
      <c r="T88" s="38"/>
      <c r="U88" s="37"/>
      <c r="V88" s="149"/>
      <c r="W88" s="37"/>
      <c r="X88" s="149"/>
      <c r="Y88" s="37"/>
      <c r="Z88" s="149"/>
      <c r="AA88" s="37"/>
      <c r="AB88" s="149"/>
      <c r="AC88" s="37"/>
      <c r="AD88" s="149"/>
      <c r="AE88" s="37"/>
      <c r="AF88" s="149"/>
      <c r="AG88" s="37"/>
      <c r="AI88" s="37"/>
      <c r="AJ88" s="38"/>
      <c r="AK88" s="37"/>
      <c r="AM88" s="37"/>
    </row>
    <row r="89" spans="1:40" s="3" customFormat="1" ht="15" customHeight="1" x14ac:dyDescent="0.25">
      <c r="A89" s="1"/>
      <c r="B89" s="19" t="s">
        <v>43</v>
      </c>
      <c r="C89" s="21"/>
      <c r="D89" s="20">
        <v>199211</v>
      </c>
      <c r="E89" s="21"/>
      <c r="F89" s="20">
        <v>199211</v>
      </c>
      <c r="G89" s="21"/>
      <c r="H89" s="20">
        <v>199211</v>
      </c>
      <c r="I89" s="21"/>
      <c r="J89" s="20">
        <v>199211</v>
      </c>
      <c r="K89" s="21"/>
      <c r="L89" s="20">
        <v>199211</v>
      </c>
      <c r="M89" s="21"/>
      <c r="N89" s="20">
        <v>199211</v>
      </c>
      <c r="O89" s="21"/>
      <c r="P89" s="20">
        <v>199211</v>
      </c>
      <c r="Q89" s="21"/>
      <c r="R89" s="20">
        <v>199211</v>
      </c>
      <c r="S89" s="21"/>
      <c r="T89" s="20">
        <v>131846</v>
      </c>
      <c r="U89" s="21"/>
      <c r="V89" s="20">
        <v>199211</v>
      </c>
      <c r="W89" s="21"/>
      <c r="X89" s="20">
        <v>199211</v>
      </c>
      <c r="Y89" s="21"/>
      <c r="Z89" s="20">
        <v>199211</v>
      </c>
      <c r="AA89" s="21"/>
      <c r="AB89" s="20">
        <v>199211</v>
      </c>
      <c r="AC89" s="21"/>
      <c r="AD89" s="20">
        <v>199211</v>
      </c>
      <c r="AE89" s="21"/>
      <c r="AF89" s="20">
        <v>199211</v>
      </c>
      <c r="AG89" s="21"/>
      <c r="AH89" s="20">
        <v>199211</v>
      </c>
      <c r="AI89" s="21"/>
      <c r="AJ89" s="20">
        <v>199211</v>
      </c>
      <c r="AK89" s="21"/>
      <c r="AL89" s="20">
        <v>200297</v>
      </c>
      <c r="AM89" s="21"/>
      <c r="AN89" s="20">
        <v>195080</v>
      </c>
    </row>
    <row r="90" spans="1:40" s="3" customFormat="1" ht="15" customHeight="1" x14ac:dyDescent="0.25">
      <c r="A90" s="1"/>
      <c r="B90" s="19" t="s">
        <v>44</v>
      </c>
      <c r="C90" s="21"/>
      <c r="D90" s="20">
        <v>0</v>
      </c>
      <c r="E90" s="21"/>
      <c r="F90" s="20">
        <v>0</v>
      </c>
      <c r="G90" s="21"/>
      <c r="H90" s="20">
        <v>0</v>
      </c>
      <c r="I90" s="21"/>
      <c r="J90" s="20">
        <v>-2674</v>
      </c>
      <c r="K90" s="21"/>
      <c r="L90" s="20">
        <v>-2674</v>
      </c>
      <c r="M90" s="21"/>
      <c r="N90" s="20">
        <v>-2674</v>
      </c>
      <c r="O90" s="21"/>
      <c r="P90" s="20">
        <v>-2674</v>
      </c>
      <c r="Q90" s="21"/>
      <c r="R90" s="20">
        <v>-2674</v>
      </c>
      <c r="S90" s="21"/>
      <c r="T90" s="20">
        <v>-2674</v>
      </c>
      <c r="U90" s="21"/>
      <c r="V90" s="20">
        <v>0</v>
      </c>
      <c r="W90" s="21"/>
      <c r="X90" s="20">
        <v>0</v>
      </c>
      <c r="Y90" s="21"/>
      <c r="Z90" s="20">
        <v>0</v>
      </c>
      <c r="AA90" s="21"/>
      <c r="AB90" s="20">
        <v>-2674</v>
      </c>
      <c r="AC90" s="21"/>
      <c r="AD90" s="20">
        <v>-2674</v>
      </c>
      <c r="AE90" s="21"/>
      <c r="AF90" s="20">
        <v>-2674</v>
      </c>
      <c r="AG90" s="21"/>
      <c r="AH90" s="20">
        <v>-2674</v>
      </c>
      <c r="AI90" s="21"/>
      <c r="AJ90" s="20">
        <v>-2674</v>
      </c>
      <c r="AK90" s="21"/>
      <c r="AL90" s="20">
        <v>-2674</v>
      </c>
      <c r="AM90" s="21"/>
      <c r="AN90" s="20">
        <v>-2674</v>
      </c>
    </row>
    <row r="91" spans="1:40" s="3" customFormat="1" ht="15" customHeight="1" x14ac:dyDescent="0.25">
      <c r="A91" s="1"/>
      <c r="B91" s="19" t="s">
        <v>45</v>
      </c>
      <c r="C91" s="21"/>
      <c r="D91" s="20">
        <v>-78798</v>
      </c>
      <c r="E91" s="21"/>
      <c r="F91" s="20">
        <v>-75011</v>
      </c>
      <c r="G91" s="21"/>
      <c r="H91" s="20">
        <v>-70534</v>
      </c>
      <c r="I91" s="21"/>
      <c r="J91" s="20">
        <v>-66126</v>
      </c>
      <c r="K91" s="21"/>
      <c r="L91" s="20">
        <v>-70786</v>
      </c>
      <c r="M91" s="21"/>
      <c r="N91" s="20">
        <v>-81689</v>
      </c>
      <c r="O91" s="21"/>
      <c r="P91" s="20">
        <v>-83331</v>
      </c>
      <c r="Q91" s="21"/>
      <c r="R91" s="20">
        <v>-91191</v>
      </c>
      <c r="S91" s="21"/>
      <c r="T91" s="20">
        <v>-100542</v>
      </c>
      <c r="U91" s="21"/>
      <c r="V91" s="20">
        <v>-78798</v>
      </c>
      <c r="W91" s="21"/>
      <c r="X91" s="20">
        <v>-75011</v>
      </c>
      <c r="Y91" s="21"/>
      <c r="Z91" s="20">
        <v>-70534</v>
      </c>
      <c r="AA91" s="21"/>
      <c r="AB91" s="20">
        <v>-66126</v>
      </c>
      <c r="AC91" s="21"/>
      <c r="AD91" s="20">
        <v>-70786</v>
      </c>
      <c r="AE91" s="21"/>
      <c r="AF91" s="20">
        <v>-81689</v>
      </c>
      <c r="AG91" s="21"/>
      <c r="AH91" s="20">
        <v>-83331</v>
      </c>
      <c r="AI91" s="21"/>
      <c r="AJ91" s="20">
        <v>-91191</v>
      </c>
      <c r="AK91" s="21"/>
      <c r="AL91" s="20">
        <v>-100542</v>
      </c>
      <c r="AM91" s="21"/>
      <c r="AN91" s="20">
        <f>-105981</f>
        <v>-105981</v>
      </c>
    </row>
    <row r="92" spans="1:40" s="3" customFormat="1" ht="15" customHeight="1" x14ac:dyDescent="0.25">
      <c r="A92" s="1"/>
      <c r="B92" s="19" t="s">
        <v>46</v>
      </c>
      <c r="C92" s="21"/>
      <c r="D92" s="20">
        <v>599</v>
      </c>
      <c r="E92" s="21"/>
      <c r="F92" s="20">
        <v>599</v>
      </c>
      <c r="G92" s="21"/>
      <c r="H92" s="20">
        <v>599</v>
      </c>
      <c r="I92" s="21"/>
      <c r="J92" s="20">
        <v>599</v>
      </c>
      <c r="K92" s="21"/>
      <c r="L92" s="20">
        <v>599</v>
      </c>
      <c r="M92" s="21"/>
      <c r="N92" s="20">
        <v>599</v>
      </c>
      <c r="O92" s="21"/>
      <c r="P92" s="20">
        <v>599</v>
      </c>
      <c r="Q92" s="21"/>
      <c r="R92" s="20">
        <v>599</v>
      </c>
      <c r="S92" s="21"/>
      <c r="T92" s="20">
        <v>0</v>
      </c>
      <c r="U92" s="21"/>
      <c r="V92" s="20">
        <v>599</v>
      </c>
      <c r="W92" s="21"/>
      <c r="X92" s="20">
        <v>599</v>
      </c>
      <c r="Y92" s="21"/>
      <c r="Z92" s="20">
        <v>599</v>
      </c>
      <c r="AA92" s="21"/>
      <c r="AB92" s="20">
        <v>599</v>
      </c>
      <c r="AC92" s="21"/>
      <c r="AD92" s="20">
        <v>599</v>
      </c>
      <c r="AE92" s="21"/>
      <c r="AF92" s="20">
        <v>599</v>
      </c>
      <c r="AG92" s="21"/>
      <c r="AH92" s="20">
        <v>599</v>
      </c>
      <c r="AI92" s="21"/>
      <c r="AJ92" s="20">
        <v>599</v>
      </c>
      <c r="AK92" s="21"/>
      <c r="AL92" s="20">
        <v>0</v>
      </c>
      <c r="AM92" s="21"/>
      <c r="AN92" s="20">
        <v>0</v>
      </c>
    </row>
    <row r="93" spans="1:40" s="3" customFormat="1" ht="15" customHeight="1" x14ac:dyDescent="0.25">
      <c r="A93" s="1"/>
      <c r="B93" s="19" t="s">
        <v>47</v>
      </c>
      <c r="C93" s="21"/>
      <c r="D93" s="22">
        <v>-1314</v>
      </c>
      <c r="E93" s="21"/>
      <c r="F93" s="22">
        <v>-1211</v>
      </c>
      <c r="G93" s="21"/>
      <c r="H93" s="22">
        <v>-939</v>
      </c>
      <c r="I93" s="21"/>
      <c r="J93" s="22">
        <v>-964</v>
      </c>
      <c r="K93" s="21"/>
      <c r="L93" s="22">
        <v>-933</v>
      </c>
      <c r="M93" s="21"/>
      <c r="N93" s="22">
        <v>-916</v>
      </c>
      <c r="O93" s="21"/>
      <c r="P93" s="22">
        <v>-10793</v>
      </c>
      <c r="Q93" s="21"/>
      <c r="R93" s="22">
        <v>-10565</v>
      </c>
      <c r="S93" s="21"/>
      <c r="T93" s="22">
        <v>-10282</v>
      </c>
      <c r="U93" s="21"/>
      <c r="V93" s="22">
        <v>-1314</v>
      </c>
      <c r="W93" s="21"/>
      <c r="X93" s="22">
        <v>-1211</v>
      </c>
      <c r="Y93" s="21"/>
      <c r="Z93" s="22">
        <v>-939</v>
      </c>
      <c r="AA93" s="21"/>
      <c r="AB93" s="22">
        <v>-964</v>
      </c>
      <c r="AC93" s="21"/>
      <c r="AD93" s="22">
        <v>-933</v>
      </c>
      <c r="AE93" s="21"/>
      <c r="AF93" s="22">
        <v>-916</v>
      </c>
      <c r="AG93" s="21"/>
      <c r="AH93" s="22">
        <v>-10793</v>
      </c>
      <c r="AI93" s="21"/>
      <c r="AJ93" s="22">
        <v>-10565</v>
      </c>
      <c r="AK93" s="21"/>
      <c r="AL93" s="22">
        <v>-10282</v>
      </c>
      <c r="AM93" s="21"/>
      <c r="AN93" s="22">
        <v>-9896</v>
      </c>
    </row>
    <row r="94" spans="1:40" s="35" customFormat="1" ht="9.9499999999999993" customHeight="1" x14ac:dyDescent="0.25">
      <c r="B94" s="40"/>
      <c r="C94" s="42"/>
      <c r="D94" s="118"/>
      <c r="E94" s="42"/>
      <c r="F94" s="118"/>
      <c r="G94" s="42"/>
      <c r="H94" s="118"/>
      <c r="I94" s="42"/>
      <c r="J94" s="118"/>
      <c r="K94" s="42"/>
      <c r="L94" s="118"/>
      <c r="M94" s="42"/>
      <c r="N94" s="118"/>
      <c r="O94" s="42"/>
      <c r="P94" s="118"/>
      <c r="Q94" s="42"/>
      <c r="R94" s="41"/>
      <c r="S94" s="42"/>
      <c r="T94" s="41"/>
      <c r="U94" s="42"/>
      <c r="V94" s="118"/>
      <c r="W94" s="42"/>
      <c r="X94" s="118"/>
      <c r="Y94" s="42"/>
      <c r="Z94" s="118"/>
      <c r="AA94" s="42"/>
      <c r="AB94" s="118"/>
      <c r="AC94" s="42"/>
      <c r="AD94" s="118"/>
      <c r="AE94" s="42"/>
      <c r="AF94" s="118"/>
      <c r="AG94" s="42"/>
      <c r="AH94" s="118"/>
      <c r="AI94" s="42"/>
      <c r="AJ94" s="41"/>
      <c r="AK94" s="42"/>
      <c r="AL94" s="118"/>
      <c r="AM94" s="42"/>
      <c r="AN94" s="118"/>
    </row>
    <row r="95" spans="1:40" s="35" customFormat="1" ht="15" customHeight="1" x14ac:dyDescent="0.25">
      <c r="B95" s="17" t="s">
        <v>48</v>
      </c>
      <c r="C95" s="26"/>
      <c r="D95" s="23">
        <v>119698</v>
      </c>
      <c r="E95" s="26"/>
      <c r="F95" s="23">
        <v>123588</v>
      </c>
      <c r="G95" s="26"/>
      <c r="H95" s="23">
        <v>128337</v>
      </c>
      <c r="I95" s="26"/>
      <c r="J95" s="23">
        <v>130046</v>
      </c>
      <c r="K95" s="26"/>
      <c r="L95" s="23">
        <v>125417</v>
      </c>
      <c r="M95" s="26"/>
      <c r="N95" s="23">
        <v>114531</v>
      </c>
      <c r="O95" s="26"/>
      <c r="P95" s="23">
        <v>103012</v>
      </c>
      <c r="Q95" s="26"/>
      <c r="R95" s="23">
        <f>SUM(R89:R94)</f>
        <v>95380</v>
      </c>
      <c r="S95" s="26"/>
      <c r="T95" s="23">
        <f>SUM(T89:T94)</f>
        <v>18348</v>
      </c>
      <c r="U95" s="26"/>
      <c r="V95" s="23">
        <v>119698</v>
      </c>
      <c r="W95" s="26"/>
      <c r="X95" s="23">
        <v>123588</v>
      </c>
      <c r="Y95" s="26"/>
      <c r="Z95" s="23">
        <v>128337</v>
      </c>
      <c r="AA95" s="26"/>
      <c r="AB95" s="23">
        <v>130046</v>
      </c>
      <c r="AC95" s="26"/>
      <c r="AD95" s="23">
        <v>125417</v>
      </c>
      <c r="AE95" s="26"/>
      <c r="AF95" s="23">
        <v>114531</v>
      </c>
      <c r="AG95" s="26"/>
      <c r="AH95" s="23">
        <v>103012</v>
      </c>
      <c r="AI95" s="26"/>
      <c r="AJ95" s="23">
        <f>SUM(AJ89:AJ94)</f>
        <v>95380</v>
      </c>
      <c r="AK95" s="26"/>
      <c r="AL95" s="23">
        <v>86799</v>
      </c>
      <c r="AM95" s="26"/>
      <c r="AN95" s="23">
        <v>76529</v>
      </c>
    </row>
    <row r="96" spans="1:40" s="35" customFormat="1" ht="15" customHeight="1" x14ac:dyDescent="0.25">
      <c r="B96" s="3"/>
      <c r="C96" s="37"/>
      <c r="D96" s="148"/>
      <c r="E96" s="37"/>
      <c r="F96" s="148"/>
      <c r="G96" s="37"/>
      <c r="H96" s="148"/>
      <c r="I96" s="37"/>
      <c r="J96" s="148"/>
      <c r="K96" s="37"/>
      <c r="L96" s="148"/>
      <c r="M96" s="37"/>
      <c r="N96" s="148"/>
      <c r="O96" s="37"/>
      <c r="P96" s="37"/>
      <c r="Q96" s="37"/>
      <c r="R96" s="37"/>
      <c r="S96" s="37"/>
      <c r="T96" s="37"/>
      <c r="U96" s="37"/>
      <c r="V96" s="148"/>
      <c r="W96" s="37"/>
      <c r="X96" s="148"/>
      <c r="Y96" s="37"/>
      <c r="Z96" s="148"/>
      <c r="AA96" s="37"/>
      <c r="AB96" s="148"/>
      <c r="AC96" s="37"/>
      <c r="AD96" s="148"/>
      <c r="AE96" s="37"/>
      <c r="AF96" s="148"/>
      <c r="AG96" s="37"/>
      <c r="AH96" s="37"/>
      <c r="AI96" s="37"/>
      <c r="AJ96" s="37"/>
      <c r="AK96" s="37"/>
      <c r="AL96" s="37"/>
      <c r="AM96" s="37"/>
      <c r="AN96" s="37"/>
    </row>
    <row r="97" spans="2:40" s="35" customFormat="1" ht="15" customHeight="1" thickBot="1" x14ac:dyDescent="0.3">
      <c r="B97" s="17" t="s">
        <v>49</v>
      </c>
      <c r="C97" s="26"/>
      <c r="D97" s="32">
        <v>147567</v>
      </c>
      <c r="E97" s="26"/>
      <c r="F97" s="32">
        <v>149559</v>
      </c>
      <c r="G97" s="26"/>
      <c r="H97" s="32">
        <v>155856</v>
      </c>
      <c r="I97" s="26"/>
      <c r="J97" s="32">
        <v>163224</v>
      </c>
      <c r="K97" s="26"/>
      <c r="L97" s="32">
        <v>155743</v>
      </c>
      <c r="M97" s="26"/>
      <c r="N97" s="32">
        <v>144575</v>
      </c>
      <c r="O97" s="26"/>
      <c r="P97" s="32">
        <v>132509</v>
      </c>
      <c r="Q97" s="26"/>
      <c r="R97" s="32">
        <f>R95+R86</f>
        <v>129739</v>
      </c>
      <c r="S97" s="26"/>
      <c r="T97" s="32">
        <f>T95+T86</f>
        <v>52669</v>
      </c>
      <c r="U97" s="26"/>
      <c r="V97" s="32">
        <v>472748</v>
      </c>
      <c r="W97" s="26"/>
      <c r="X97" s="32">
        <v>424648</v>
      </c>
      <c r="Y97" s="26"/>
      <c r="Z97" s="32">
        <v>429991</v>
      </c>
      <c r="AA97" s="26"/>
      <c r="AB97" s="32">
        <v>427538</v>
      </c>
      <c r="AC97" s="26"/>
      <c r="AD97" s="32">
        <v>396003</v>
      </c>
      <c r="AE97" s="26"/>
      <c r="AF97" s="32">
        <v>384332</v>
      </c>
      <c r="AG97" s="26"/>
      <c r="AH97" s="32">
        <v>376604</v>
      </c>
      <c r="AI97" s="26"/>
      <c r="AJ97" s="32">
        <f>AJ95+AJ86</f>
        <v>359159</v>
      </c>
      <c r="AK97" s="26"/>
      <c r="AL97" s="32">
        <v>325540</v>
      </c>
      <c r="AM97" s="26"/>
      <c r="AN97" s="32">
        <v>332985</v>
      </c>
    </row>
    <row r="98" spans="2:40" ht="15.75" thickTop="1" x14ac:dyDescent="0.25">
      <c r="E98" s="180"/>
      <c r="G98" s="180"/>
      <c r="I98" s="180"/>
      <c r="K98" s="180"/>
      <c r="M98" s="180"/>
      <c r="O98" s="180"/>
      <c r="Q98" s="180"/>
      <c r="S98" s="180"/>
      <c r="W98" s="180"/>
      <c r="Y98" s="180"/>
      <c r="AA98" s="180"/>
      <c r="AC98" s="180"/>
      <c r="AE98" s="180"/>
      <c r="AG98" s="180"/>
      <c r="AI98" s="180"/>
      <c r="AK98" s="180"/>
      <c r="AM98" s="180"/>
    </row>
    <row r="99" spans="2:40" x14ac:dyDescent="0.25">
      <c r="E99" s="180"/>
      <c r="G99" s="180"/>
      <c r="I99" s="180"/>
      <c r="K99" s="180"/>
      <c r="M99" s="180"/>
      <c r="O99" s="180"/>
      <c r="Q99" s="180"/>
      <c r="S99" s="180"/>
      <c r="W99" s="180"/>
      <c r="Y99" s="180"/>
      <c r="AA99" s="180"/>
      <c r="AC99" s="180"/>
      <c r="AE99" s="180"/>
      <c r="AG99" s="180"/>
      <c r="AI99" s="180"/>
      <c r="AK99" s="180"/>
      <c r="AM99" s="180"/>
    </row>
    <row r="100" spans="2:40" x14ac:dyDescent="0.25">
      <c r="M100" s="180"/>
      <c r="O100" s="180"/>
      <c r="Q100" s="180"/>
      <c r="S100" s="180"/>
      <c r="Y100" s="180"/>
      <c r="AA100" s="180"/>
      <c r="AC100" s="180"/>
      <c r="AE100" s="180"/>
      <c r="AG100" s="180"/>
      <c r="AI100" s="180"/>
      <c r="AK100" s="180"/>
      <c r="AM100" s="180"/>
    </row>
    <row r="101" spans="2:40" x14ac:dyDescent="0.25">
      <c r="M101" s="180"/>
      <c r="O101" s="180"/>
      <c r="Q101" s="180"/>
      <c r="S101" s="180"/>
      <c r="Y101" s="180"/>
      <c r="AA101" s="180"/>
      <c r="AC101" s="180"/>
      <c r="AE101" s="180"/>
      <c r="AG101" s="180"/>
      <c r="AI101" s="180"/>
      <c r="AK101" s="180"/>
      <c r="AM101" s="180"/>
    </row>
    <row r="102" spans="2:40" x14ac:dyDescent="0.25">
      <c r="M102" s="180"/>
      <c r="O102" s="180"/>
      <c r="Q102" s="180"/>
      <c r="S102" s="180"/>
      <c r="Y102" s="180"/>
      <c r="AA102" s="180"/>
      <c r="AC102" s="180"/>
      <c r="AE102" s="180"/>
      <c r="AG102" s="180"/>
      <c r="AI102" s="180"/>
      <c r="AK102" s="180"/>
      <c r="AM102" s="180"/>
    </row>
    <row r="103" spans="2:40" x14ac:dyDescent="0.25">
      <c r="M103" s="180"/>
      <c r="O103" s="180"/>
      <c r="Q103" s="180"/>
      <c r="S103" s="180"/>
      <c r="Y103" s="180"/>
      <c r="AA103" s="180"/>
      <c r="AC103" s="180"/>
      <c r="AE103" s="180"/>
      <c r="AG103" s="180"/>
      <c r="AI103" s="180"/>
      <c r="AK103" s="180"/>
      <c r="AM103" s="180"/>
    </row>
    <row r="104" spans="2:40" x14ac:dyDescent="0.25">
      <c r="M104" s="180"/>
      <c r="O104" s="180"/>
      <c r="Q104" s="180"/>
      <c r="S104" s="180"/>
      <c r="Y104" s="180"/>
      <c r="AA104" s="180"/>
      <c r="AC104" s="180"/>
      <c r="AE104" s="180"/>
      <c r="AG104" s="180"/>
      <c r="AI104" s="180"/>
      <c r="AK104" s="180"/>
      <c r="AM104" s="180"/>
    </row>
    <row r="105" spans="2:40" x14ac:dyDescent="0.25">
      <c r="M105" s="180"/>
      <c r="O105" s="180"/>
      <c r="Q105" s="180"/>
      <c r="S105" s="180"/>
      <c r="Y105" s="180"/>
      <c r="AA105" s="180"/>
      <c r="AC105" s="180"/>
      <c r="AE105" s="180"/>
      <c r="AG105" s="180"/>
      <c r="AI105" s="180"/>
      <c r="AK105" s="180"/>
      <c r="AM105" s="180"/>
    </row>
    <row r="106" spans="2:40" x14ac:dyDescent="0.25">
      <c r="M106" s="180"/>
      <c r="O106" s="180"/>
      <c r="Q106" s="180"/>
      <c r="S106" s="180"/>
      <c r="Y106" s="180"/>
      <c r="AA106" s="180"/>
      <c r="AC106" s="180"/>
      <c r="AE106" s="180"/>
      <c r="AG106" s="180"/>
      <c r="AI106" s="180"/>
      <c r="AK106" s="180"/>
      <c r="AM106" s="180"/>
    </row>
    <row r="107" spans="2:40" x14ac:dyDescent="0.25">
      <c r="M107" s="180"/>
      <c r="Q107" s="180"/>
      <c r="S107" s="180"/>
      <c r="Y107" s="180"/>
      <c r="AA107" s="180"/>
      <c r="AC107" s="180"/>
      <c r="AE107" s="180"/>
      <c r="AG107" s="180"/>
      <c r="AI107" s="180"/>
      <c r="AK107" s="180"/>
      <c r="AM107" s="180"/>
    </row>
    <row r="108" spans="2:40" x14ac:dyDescent="0.25">
      <c r="M108" s="180"/>
      <c r="Q108" s="180"/>
      <c r="S108" s="180"/>
      <c r="Y108" s="180"/>
      <c r="AA108" s="180"/>
      <c r="AC108" s="180"/>
      <c r="AE108" s="180"/>
      <c r="AG108" s="180"/>
      <c r="AI108" s="180"/>
      <c r="AK108" s="180"/>
      <c r="AM108" s="180"/>
    </row>
    <row r="109" spans="2:40" x14ac:dyDescent="0.25">
      <c r="Q109" s="180"/>
      <c r="S109" s="180"/>
      <c r="Y109" s="180"/>
      <c r="AA109" s="180"/>
      <c r="AC109" s="180"/>
      <c r="AE109" s="180"/>
      <c r="AG109" s="180"/>
      <c r="AI109" s="180"/>
      <c r="AK109" s="180"/>
      <c r="AM109" s="180"/>
    </row>
    <row r="110" spans="2:40" x14ac:dyDescent="0.25">
      <c r="Q110" s="180"/>
      <c r="S110" s="180"/>
      <c r="Y110" s="180"/>
      <c r="AA110" s="180"/>
      <c r="AC110" s="180"/>
      <c r="AE110" s="180"/>
      <c r="AG110" s="180"/>
      <c r="AI110" s="180"/>
      <c r="AK110" s="180"/>
    </row>
    <row r="111" spans="2:40" x14ac:dyDescent="0.25">
      <c r="Q111" s="180"/>
      <c r="S111" s="180"/>
      <c r="Y111" s="180"/>
      <c r="AA111" s="180"/>
      <c r="AC111" s="180"/>
      <c r="AE111" s="180"/>
      <c r="AG111" s="180"/>
      <c r="AI111" s="180"/>
      <c r="AK111" s="180"/>
    </row>
    <row r="112" spans="2:40" x14ac:dyDescent="0.25">
      <c r="Q112" s="180"/>
      <c r="S112" s="180"/>
      <c r="Y112" s="180"/>
      <c r="AA112" s="180"/>
      <c r="AC112" s="180"/>
      <c r="AE112" s="180"/>
      <c r="AG112" s="180"/>
      <c r="AI112" s="180"/>
      <c r="AK112" s="180"/>
    </row>
    <row r="113" spans="17:37" x14ac:dyDescent="0.25">
      <c r="Q113" s="180"/>
      <c r="S113" s="180"/>
      <c r="Y113" s="180"/>
      <c r="AA113" s="180"/>
      <c r="AC113" s="180"/>
      <c r="AE113" s="180"/>
      <c r="AG113" s="180"/>
      <c r="AI113" s="180"/>
      <c r="AK113" s="180"/>
    </row>
    <row r="114" spans="17:37" x14ac:dyDescent="0.25">
      <c r="Q114" s="180"/>
      <c r="S114" s="180"/>
      <c r="Y114" s="180"/>
      <c r="AA114" s="180"/>
      <c r="AC114" s="180"/>
      <c r="AE114" s="180"/>
      <c r="AG114" s="180"/>
      <c r="AI114" s="180"/>
      <c r="AK114" s="180"/>
    </row>
    <row r="115" spans="17:37" x14ac:dyDescent="0.25">
      <c r="Q115" s="180"/>
      <c r="S115" s="180"/>
      <c r="Y115" s="180"/>
      <c r="AA115" s="180"/>
      <c r="AC115" s="180"/>
      <c r="AE115" s="180"/>
      <c r="AG115" s="180"/>
      <c r="AI115" s="180"/>
      <c r="AK115" s="180"/>
    </row>
    <row r="116" spans="17:37" x14ac:dyDescent="0.25">
      <c r="Q116" s="180"/>
      <c r="S116" s="180"/>
      <c r="Y116" s="180"/>
      <c r="AA116" s="180"/>
      <c r="AC116" s="180"/>
      <c r="AE116" s="180"/>
      <c r="AG116" s="180"/>
      <c r="AI116" s="180"/>
      <c r="AK116" s="180"/>
    </row>
    <row r="117" spans="17:37" x14ac:dyDescent="0.25">
      <c r="Q117" s="180"/>
      <c r="S117" s="180"/>
      <c r="Y117" s="180"/>
      <c r="AA117" s="180"/>
      <c r="AC117" s="180"/>
      <c r="AE117" s="180"/>
      <c r="AG117" s="180"/>
      <c r="AI117" s="180"/>
      <c r="AK117" s="180"/>
    </row>
    <row r="118" spans="17:37" x14ac:dyDescent="0.25">
      <c r="Q118" s="180"/>
      <c r="S118" s="180"/>
      <c r="Y118" s="180"/>
      <c r="AA118" s="180"/>
      <c r="AC118" s="180"/>
      <c r="AE118" s="180"/>
      <c r="AG118" s="180"/>
      <c r="AI118" s="180"/>
      <c r="AK118" s="180"/>
    </row>
    <row r="119" spans="17:37" x14ac:dyDescent="0.25">
      <c r="Q119" s="180"/>
      <c r="S119" s="180"/>
      <c r="Y119" s="180"/>
      <c r="AA119" s="180"/>
      <c r="AC119" s="180"/>
      <c r="AE119" s="180"/>
      <c r="AG119" s="180"/>
      <c r="AI119" s="180"/>
      <c r="AK119" s="180"/>
    </row>
    <row r="120" spans="17:37" x14ac:dyDescent="0.25">
      <c r="S120" s="180"/>
      <c r="Y120" s="180"/>
      <c r="AA120" s="180"/>
      <c r="AC120" s="180"/>
      <c r="AE120" s="180"/>
      <c r="AG120" s="180"/>
      <c r="AI120" s="180"/>
      <c r="AK120" s="180"/>
    </row>
    <row r="121" spans="17:37" x14ac:dyDescent="0.25">
      <c r="S121" s="180"/>
      <c r="Y121" s="180"/>
      <c r="AA121" s="180"/>
      <c r="AC121" s="180"/>
      <c r="AE121" s="180"/>
      <c r="AG121" s="180"/>
      <c r="AI121" s="180"/>
      <c r="AK121" s="180"/>
    </row>
    <row r="122" spans="17:37" x14ac:dyDescent="0.25">
      <c r="S122" s="180"/>
      <c r="AE122" s="180"/>
      <c r="AG122" s="180"/>
      <c r="AI122" s="180"/>
      <c r="AK122" s="180"/>
    </row>
  </sheetData>
  <mergeCells count="6">
    <mergeCell ref="D48:T48"/>
    <mergeCell ref="V48:AN48"/>
    <mergeCell ref="D8:T8"/>
    <mergeCell ref="V8:AN8"/>
    <mergeCell ref="D9:T9"/>
    <mergeCell ref="V9:AN9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D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showGridLines="0" tabSelected="1" zoomScaleNormal="100" workbookViewId="0">
      <pane xSplit="2" ySplit="11" topLeftCell="D12" activePane="bottomRight" state="frozen"/>
      <selection activeCell="A11" sqref="A11"/>
      <selection pane="topRight" activeCell="A11" sqref="A11"/>
      <selection pane="bottomLeft" activeCell="A11" sqref="A11"/>
      <selection pane="bottomRight" activeCell="E2" sqref="E2"/>
    </sheetView>
  </sheetViews>
  <sheetFormatPr defaultColWidth="18.7109375" defaultRowHeight="15" customHeight="1" x14ac:dyDescent="0.25"/>
  <cols>
    <col min="1" max="1" width="1.7109375" style="35" customWidth="1"/>
    <col min="2" max="2" width="61.5703125" style="79" customWidth="1"/>
    <col min="3" max="3" width="14.7109375" style="71" customWidth="1"/>
    <col min="4" max="4" width="1.140625" style="41" customWidth="1"/>
    <col min="5" max="5" width="14.7109375" style="71" customWidth="1"/>
    <col min="6" max="6" width="1.140625" style="41" customWidth="1"/>
    <col min="7" max="7" width="14.7109375" style="71" customWidth="1"/>
    <col min="8" max="8" width="1.140625" style="41" customWidth="1"/>
    <col min="9" max="9" width="14.7109375" style="71" customWidth="1"/>
    <col min="10" max="10" width="1.140625" style="41" customWidth="1"/>
    <col min="11" max="11" width="14.7109375" style="71" customWidth="1"/>
    <col min="12" max="12" width="1.140625" style="41" customWidth="1"/>
    <col min="13" max="13" width="14.7109375" style="71" customWidth="1"/>
    <col min="14" max="14" width="1.140625" style="41" customWidth="1"/>
    <col min="15" max="15" width="14.7109375" style="71" customWidth="1"/>
    <col min="16" max="16" width="1.140625" style="41" customWidth="1"/>
    <col min="17" max="17" width="14.7109375" style="71" customWidth="1"/>
    <col min="18" max="18" width="1.140625" style="71" customWidth="1"/>
    <col min="19" max="19" width="14.7109375" style="71" customWidth="1"/>
    <col min="20" max="20" width="1.140625" style="71" customWidth="1"/>
    <col min="21" max="21" width="14.7109375" style="71" customWidth="1"/>
    <col min="22" max="22" width="1.140625" style="71" customWidth="1"/>
    <col min="23" max="23" width="14.7109375" style="71" customWidth="1"/>
    <col min="24" max="24" width="1.140625" style="71" customWidth="1"/>
    <col min="25" max="25" width="14.7109375" style="71" customWidth="1"/>
    <col min="26" max="26" width="1.140625" style="71" customWidth="1"/>
    <col min="27" max="27" width="14.7109375" style="71" customWidth="1"/>
    <col min="28" max="28" width="1.140625" style="71" customWidth="1"/>
    <col min="29" max="29" width="14.7109375" style="71" customWidth="1"/>
    <col min="30" max="30" width="1.140625" style="41" customWidth="1"/>
    <col min="31" max="31" width="14.7109375" style="71" customWidth="1"/>
    <col min="32" max="32" width="1.140625" style="41" customWidth="1"/>
    <col min="33" max="33" width="14.7109375" style="71" customWidth="1"/>
    <col min="34" max="34" width="1.140625" style="41" customWidth="1"/>
    <col min="35" max="35" width="14.7109375" style="71" customWidth="1"/>
    <col min="36" max="16384" width="18.7109375" style="79"/>
  </cols>
  <sheetData>
    <row r="1" spans="1:35" s="34" customFormat="1" ht="15" customHeight="1" x14ac:dyDescent="0.25">
      <c r="A1" s="1"/>
      <c r="B1" s="71"/>
      <c r="C1" s="72"/>
      <c r="D1" s="4"/>
      <c r="E1" s="72"/>
      <c r="F1" s="4"/>
      <c r="G1" s="72"/>
      <c r="H1" s="4"/>
      <c r="I1" s="72"/>
      <c r="J1" s="4"/>
      <c r="K1" s="72"/>
      <c r="L1" s="4"/>
      <c r="M1" s="188"/>
      <c r="N1" s="4"/>
      <c r="O1" s="72"/>
      <c r="P1" s="4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188"/>
      <c r="AD1" s="4"/>
      <c r="AE1" s="72"/>
      <c r="AF1" s="4"/>
      <c r="AG1" s="72"/>
      <c r="AH1" s="4"/>
      <c r="AI1" s="72"/>
    </row>
    <row r="2" spans="1:35" s="34" customFormat="1" ht="15" customHeight="1" x14ac:dyDescent="0.25">
      <c r="A2" s="1"/>
      <c r="B2" s="7" t="s">
        <v>1</v>
      </c>
      <c r="C2" s="7"/>
      <c r="D2" s="4"/>
      <c r="E2" s="7"/>
      <c r="F2" s="4"/>
      <c r="G2" s="7"/>
      <c r="H2" s="4"/>
      <c r="I2" s="7"/>
      <c r="J2" s="4"/>
      <c r="K2" s="7"/>
      <c r="L2" s="4"/>
      <c r="M2" s="7"/>
      <c r="N2" s="4"/>
      <c r="O2" s="7"/>
      <c r="P2" s="4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188"/>
      <c r="AD2" s="4"/>
      <c r="AE2" s="72"/>
      <c r="AF2" s="4"/>
      <c r="AG2" s="72"/>
      <c r="AH2" s="4"/>
      <c r="AI2" s="72"/>
    </row>
    <row r="3" spans="1:35" s="34" customFormat="1" ht="9.9499999999999993" customHeight="1" x14ac:dyDescent="0.25">
      <c r="A3" s="1"/>
      <c r="B3" s="7"/>
      <c r="C3" s="7"/>
      <c r="D3" s="4"/>
      <c r="E3" s="7"/>
      <c r="F3" s="4"/>
      <c r="G3" s="7"/>
      <c r="H3" s="4"/>
      <c r="I3" s="7"/>
      <c r="J3" s="4"/>
      <c r="K3" s="7"/>
      <c r="L3" s="4"/>
      <c r="M3" s="7"/>
      <c r="N3" s="4"/>
      <c r="O3" s="7"/>
      <c r="P3" s="4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188"/>
      <c r="AD3" s="4"/>
      <c r="AE3" s="72"/>
      <c r="AF3" s="4"/>
      <c r="AG3" s="72"/>
      <c r="AH3" s="4"/>
      <c r="AI3" s="72"/>
    </row>
    <row r="4" spans="1:35" s="34" customFormat="1" ht="15" customHeight="1" x14ac:dyDescent="0.25">
      <c r="A4" s="1"/>
      <c r="B4" s="73" t="s">
        <v>73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</row>
    <row r="5" spans="1:35" s="34" customFormat="1" ht="15" customHeight="1" x14ac:dyDescent="0.25">
      <c r="A5" s="1"/>
      <c r="B5" s="184" t="s">
        <v>3</v>
      </c>
      <c r="C5" s="185"/>
      <c r="D5" s="4"/>
      <c r="E5" s="184"/>
      <c r="F5" s="4"/>
      <c r="G5" s="183"/>
      <c r="H5" s="4"/>
      <c r="I5" s="179"/>
      <c r="J5" s="4"/>
      <c r="K5" s="177"/>
      <c r="L5" s="4" t="s">
        <v>161</v>
      </c>
      <c r="M5" s="184"/>
      <c r="N5" s="4"/>
      <c r="O5" s="177"/>
      <c r="P5" s="4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188"/>
      <c r="AD5" s="4"/>
      <c r="AE5" s="72"/>
      <c r="AF5" s="4"/>
      <c r="AG5" s="72"/>
      <c r="AH5" s="4"/>
      <c r="AI5" s="72"/>
    </row>
    <row r="6" spans="1:35" s="34" customFormat="1" ht="15" customHeight="1" x14ac:dyDescent="0.25">
      <c r="A6" s="1"/>
      <c r="B6" s="184" t="s">
        <v>141</v>
      </c>
      <c r="C6" s="185"/>
      <c r="D6" s="4"/>
      <c r="E6" s="184"/>
      <c r="F6" s="4"/>
      <c r="G6" s="183"/>
      <c r="H6" s="4"/>
      <c r="I6" s="179"/>
      <c r="J6" s="4"/>
      <c r="K6" s="177"/>
      <c r="L6" s="4"/>
      <c r="M6" s="184"/>
      <c r="N6" s="4"/>
      <c r="O6" s="47"/>
      <c r="P6" s="4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188"/>
      <c r="AD6" s="4"/>
      <c r="AE6" s="72"/>
      <c r="AF6" s="4"/>
      <c r="AG6" s="72"/>
      <c r="AH6" s="4"/>
      <c r="AI6" s="72"/>
    </row>
    <row r="7" spans="1:35" s="75" customFormat="1" ht="9.9499999999999993" customHeight="1" x14ac:dyDescent="0.25">
      <c r="A7" s="1"/>
      <c r="B7" s="9"/>
      <c r="C7" s="185"/>
      <c r="D7" s="74"/>
      <c r="E7" s="184"/>
      <c r="F7" s="74"/>
      <c r="G7" s="183"/>
      <c r="H7" s="74"/>
      <c r="I7" s="179"/>
      <c r="J7" s="74"/>
      <c r="K7" s="177"/>
      <c r="L7" s="74"/>
      <c r="M7" s="184"/>
      <c r="N7" s="74"/>
      <c r="O7" s="9"/>
      <c r="P7" s="74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74"/>
      <c r="AE7" s="11"/>
      <c r="AF7" s="74"/>
      <c r="AG7" s="11"/>
      <c r="AH7" s="74"/>
      <c r="AI7" s="11"/>
    </row>
    <row r="8" spans="1:35" s="3" customFormat="1" ht="15" customHeight="1" x14ac:dyDescent="0.25">
      <c r="A8" s="1"/>
      <c r="C8" s="191" t="s">
        <v>144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7"/>
      <c r="S8" s="191" t="s">
        <v>144</v>
      </c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</row>
    <row r="9" spans="1:35" s="3" customFormat="1" ht="15" customHeight="1" x14ac:dyDescent="0.25">
      <c r="A9" s="1"/>
      <c r="C9" s="191" t="s">
        <v>4</v>
      </c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0"/>
      <c r="S9" s="191" t="s">
        <v>5</v>
      </c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</row>
    <row r="10" spans="1:35" s="34" customFormat="1" ht="8.1" customHeight="1" x14ac:dyDescent="0.25">
      <c r="A10" s="1"/>
      <c r="B10" s="3"/>
      <c r="C10" s="76"/>
      <c r="D10" s="4"/>
      <c r="E10" s="76"/>
      <c r="F10" s="4"/>
      <c r="G10" s="76"/>
      <c r="H10" s="4"/>
      <c r="I10" s="76"/>
      <c r="J10" s="4"/>
      <c r="K10" s="76"/>
      <c r="L10" s="4"/>
      <c r="M10" s="76"/>
      <c r="N10" s="4"/>
      <c r="O10" s="76"/>
      <c r="P10" s="4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4"/>
      <c r="AE10" s="76"/>
      <c r="AF10" s="4"/>
      <c r="AG10" s="76"/>
      <c r="AH10" s="4"/>
      <c r="AI10" s="76"/>
    </row>
    <row r="11" spans="1:35" s="14" customFormat="1" ht="15" customHeight="1" x14ac:dyDescent="0.25">
      <c r="A11" s="13"/>
      <c r="C11" s="15">
        <v>44742</v>
      </c>
      <c r="D11" s="16"/>
      <c r="E11" s="15">
        <v>44651</v>
      </c>
      <c r="F11" s="16"/>
      <c r="G11" s="15">
        <v>44561</v>
      </c>
      <c r="H11" s="16"/>
      <c r="I11" s="15">
        <v>44469</v>
      </c>
      <c r="J11" s="16"/>
      <c r="K11" s="15">
        <v>44377</v>
      </c>
      <c r="L11" s="16"/>
      <c r="M11" s="15">
        <v>44286</v>
      </c>
      <c r="N11" s="16"/>
      <c r="O11" s="15">
        <v>44196</v>
      </c>
      <c r="P11" s="16"/>
      <c r="Q11" s="15">
        <v>43830</v>
      </c>
      <c r="R11" s="16"/>
      <c r="S11" s="15">
        <v>44742</v>
      </c>
      <c r="T11" s="16"/>
      <c r="U11" s="15">
        <v>44651</v>
      </c>
      <c r="V11" s="16"/>
      <c r="W11" s="15">
        <v>44561</v>
      </c>
      <c r="X11" s="16"/>
      <c r="Y11" s="15">
        <v>44469</v>
      </c>
      <c r="Z11" s="16"/>
      <c r="AA11" s="15">
        <v>44377</v>
      </c>
      <c r="AB11" s="16"/>
      <c r="AC11" s="15">
        <v>44286</v>
      </c>
      <c r="AD11" s="16"/>
      <c r="AE11" s="15">
        <v>44196</v>
      </c>
      <c r="AF11" s="16"/>
      <c r="AG11" s="15">
        <v>43830</v>
      </c>
      <c r="AH11" s="16"/>
      <c r="AI11" s="15">
        <v>43465</v>
      </c>
    </row>
    <row r="12" spans="1:35" ht="5.0999999999999996" customHeight="1" x14ac:dyDescent="0.25">
      <c r="B12" s="11"/>
      <c r="C12" s="89"/>
      <c r="D12" s="82"/>
      <c r="E12" s="89"/>
      <c r="F12" s="82"/>
      <c r="G12" s="89"/>
      <c r="H12" s="82"/>
      <c r="I12" s="89"/>
      <c r="J12" s="82"/>
      <c r="K12" s="89"/>
      <c r="L12" s="82"/>
      <c r="M12" s="89"/>
      <c r="N12" s="82"/>
      <c r="O12" s="89"/>
      <c r="P12" s="82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2"/>
      <c r="AE12" s="89"/>
      <c r="AF12" s="82"/>
      <c r="AG12" s="89"/>
      <c r="AH12" s="82"/>
      <c r="AI12" s="89"/>
    </row>
    <row r="13" spans="1:35" ht="15" customHeight="1" x14ac:dyDescent="0.25">
      <c r="B13" s="77" t="s">
        <v>74</v>
      </c>
      <c r="C13" s="78"/>
      <c r="D13" s="71"/>
      <c r="E13" s="78"/>
      <c r="F13" s="71"/>
      <c r="G13" s="78"/>
      <c r="H13" s="71"/>
      <c r="I13" s="78"/>
      <c r="J13" s="71"/>
      <c r="K13" s="78"/>
      <c r="L13" s="71"/>
      <c r="M13" s="189"/>
      <c r="N13" s="71"/>
      <c r="O13" s="78"/>
      <c r="P13" s="71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71"/>
      <c r="AE13" s="4"/>
      <c r="AF13" s="71"/>
      <c r="AG13" s="4"/>
      <c r="AH13" s="71"/>
      <c r="AI13" s="4"/>
    </row>
    <row r="14" spans="1:35" ht="15" customHeight="1" x14ac:dyDescent="0.25">
      <c r="B14" s="80"/>
      <c r="C14" s="119"/>
      <c r="D14" s="70"/>
      <c r="E14" s="119"/>
      <c r="F14" s="70"/>
      <c r="G14" s="119"/>
      <c r="H14" s="70"/>
      <c r="I14" s="119"/>
      <c r="J14" s="70"/>
      <c r="K14" s="119"/>
      <c r="L14" s="70"/>
      <c r="M14" s="119"/>
      <c r="N14" s="70"/>
      <c r="O14" s="119"/>
      <c r="P14" s="70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70"/>
      <c r="AE14" s="119"/>
      <c r="AF14" s="70"/>
      <c r="AG14" s="119"/>
      <c r="AH14" s="70"/>
      <c r="AI14" s="119"/>
    </row>
    <row r="15" spans="1:35" ht="15" customHeight="1" x14ac:dyDescent="0.25">
      <c r="B15" s="77" t="s">
        <v>129</v>
      </c>
      <c r="C15" s="56">
        <v>-8264</v>
      </c>
      <c r="D15" s="181"/>
      <c r="E15" s="56">
        <v>-4477</v>
      </c>
      <c r="F15" s="181"/>
      <c r="G15" s="56">
        <v>25550</v>
      </c>
      <c r="H15" s="181"/>
      <c r="I15" s="56">
        <v>27284</v>
      </c>
      <c r="J15" s="181"/>
      <c r="K15" s="56">
        <v>22624</v>
      </c>
      <c r="L15" s="181"/>
      <c r="M15" s="56">
        <v>11721</v>
      </c>
      <c r="N15" s="181"/>
      <c r="O15" s="56">
        <v>17211</v>
      </c>
      <c r="P15" s="181"/>
      <c r="Q15" s="56">
        <v>5439</v>
      </c>
      <c r="R15" s="120"/>
      <c r="S15" s="56">
        <v>-8355</v>
      </c>
      <c r="T15" s="120"/>
      <c r="U15" s="56">
        <v>-4476</v>
      </c>
      <c r="V15" s="120"/>
      <c r="W15" s="56">
        <v>34314</v>
      </c>
      <c r="X15" s="120"/>
      <c r="Y15" s="56">
        <v>20532</v>
      </c>
      <c r="Z15" s="120"/>
      <c r="AA15" s="56">
        <v>16327</v>
      </c>
      <c r="AB15" s="120"/>
      <c r="AC15" s="56">
        <v>4575</v>
      </c>
      <c r="AD15" s="181"/>
      <c r="AE15" s="56">
        <v>9782</v>
      </c>
      <c r="AF15" s="181"/>
      <c r="AG15" s="56">
        <v>-14665</v>
      </c>
      <c r="AH15" s="181"/>
      <c r="AI15" s="56">
        <v>32088</v>
      </c>
    </row>
    <row r="16" spans="1:35" ht="15" customHeight="1" x14ac:dyDescent="0.25">
      <c r="B16" s="77" t="s">
        <v>130</v>
      </c>
      <c r="C16" s="56">
        <v>0</v>
      </c>
      <c r="D16" s="181"/>
      <c r="E16" s="56">
        <v>0</v>
      </c>
      <c r="F16" s="181"/>
      <c r="G16" s="56">
        <v>0</v>
      </c>
      <c r="H16" s="181"/>
      <c r="I16" s="56">
        <v>0</v>
      </c>
      <c r="J16" s="181"/>
      <c r="K16" s="56">
        <v>0</v>
      </c>
      <c r="L16" s="181"/>
      <c r="M16" s="56">
        <v>0</v>
      </c>
      <c r="N16" s="181"/>
      <c r="O16" s="56">
        <v>0</v>
      </c>
      <c r="P16" s="181"/>
      <c r="Q16" s="56">
        <v>0</v>
      </c>
      <c r="R16" s="120"/>
      <c r="S16" s="56"/>
      <c r="T16" s="120"/>
      <c r="U16" s="56"/>
      <c r="V16" s="120"/>
      <c r="W16" s="56">
        <v>0</v>
      </c>
      <c r="X16" s="120"/>
      <c r="Y16" s="56">
        <v>13281</v>
      </c>
      <c r="Z16" s="120"/>
      <c r="AA16" s="56">
        <v>13157</v>
      </c>
      <c r="AB16" s="120"/>
      <c r="AC16" s="56">
        <v>12759</v>
      </c>
      <c r="AD16" s="181"/>
      <c r="AE16" s="56">
        <v>7423</v>
      </c>
      <c r="AF16" s="181"/>
      <c r="AG16" s="56">
        <v>24669</v>
      </c>
      <c r="AH16" s="181"/>
      <c r="AI16" s="56">
        <v>0</v>
      </c>
    </row>
    <row r="17" spans="2:35" ht="15" customHeight="1" x14ac:dyDescent="0.25">
      <c r="B17" s="80"/>
      <c r="C17" s="81"/>
      <c r="D17" s="121"/>
      <c r="E17" s="81"/>
      <c r="F17" s="121"/>
      <c r="G17" s="81"/>
      <c r="H17" s="121"/>
      <c r="I17" s="81"/>
      <c r="J17" s="121"/>
      <c r="K17" s="81"/>
      <c r="L17" s="121"/>
      <c r="M17" s="81"/>
      <c r="N17" s="121"/>
      <c r="O17" s="81"/>
      <c r="P17" s="121"/>
      <c r="Q17" s="81"/>
      <c r="R17" s="122"/>
      <c r="S17" s="81"/>
      <c r="T17" s="122"/>
      <c r="U17" s="81"/>
      <c r="V17" s="122"/>
      <c r="W17" s="81"/>
      <c r="X17" s="122"/>
      <c r="Y17" s="81"/>
      <c r="Z17" s="122"/>
      <c r="AA17" s="81"/>
      <c r="AB17" s="122"/>
      <c r="AC17" s="81"/>
      <c r="AD17" s="121"/>
      <c r="AE17" s="81"/>
      <c r="AF17" s="121"/>
      <c r="AG17" s="81"/>
      <c r="AH17" s="121"/>
      <c r="AI17" s="81"/>
    </row>
    <row r="18" spans="2:35" ht="15" customHeight="1" x14ac:dyDescent="0.25">
      <c r="B18" s="77" t="s">
        <v>75</v>
      </c>
      <c r="C18" s="82"/>
      <c r="D18" s="121"/>
      <c r="E18" s="82"/>
      <c r="F18" s="121"/>
      <c r="G18" s="82"/>
      <c r="H18" s="121"/>
      <c r="I18" s="82"/>
      <c r="J18" s="121"/>
      <c r="K18" s="82"/>
      <c r="L18" s="121"/>
      <c r="M18" s="82"/>
      <c r="N18" s="121"/>
      <c r="O18" s="82"/>
      <c r="P18" s="121"/>
      <c r="Q18" s="82"/>
      <c r="R18" s="121"/>
      <c r="S18" s="82"/>
      <c r="T18" s="121"/>
      <c r="U18" s="82"/>
      <c r="V18" s="121"/>
      <c r="W18" s="82"/>
      <c r="X18" s="121"/>
      <c r="Y18" s="82"/>
      <c r="Z18" s="121"/>
      <c r="AA18" s="82"/>
      <c r="AB18" s="121"/>
      <c r="AC18" s="82"/>
      <c r="AD18" s="121"/>
      <c r="AE18" s="82"/>
      <c r="AF18" s="121"/>
      <c r="AG18" s="82"/>
      <c r="AH18" s="121"/>
      <c r="AI18" s="82"/>
    </row>
    <row r="19" spans="2:35" ht="15" customHeight="1" x14ac:dyDescent="0.25">
      <c r="B19" s="77" t="s">
        <v>76</v>
      </c>
      <c r="C19" s="81"/>
      <c r="D19" s="121"/>
      <c r="E19" s="81"/>
      <c r="F19" s="121"/>
      <c r="G19" s="81"/>
      <c r="H19" s="121"/>
      <c r="I19" s="81"/>
      <c r="J19" s="121"/>
      <c r="K19" s="81"/>
      <c r="L19" s="121"/>
      <c r="M19" s="81"/>
      <c r="N19" s="121"/>
      <c r="O19" s="81"/>
      <c r="P19" s="121"/>
      <c r="Q19" s="81"/>
      <c r="R19" s="122"/>
      <c r="S19" s="81"/>
      <c r="T19" s="122"/>
      <c r="U19" s="81"/>
      <c r="V19" s="122"/>
      <c r="W19" s="81"/>
      <c r="X19" s="122"/>
      <c r="Y19" s="81"/>
      <c r="Z19" s="122"/>
      <c r="AA19" s="81"/>
      <c r="AB19" s="122"/>
      <c r="AC19" s="81"/>
      <c r="AD19" s="121"/>
      <c r="AE19" s="81"/>
      <c r="AF19" s="121"/>
      <c r="AG19" s="81"/>
      <c r="AH19" s="121"/>
      <c r="AI19" s="81"/>
    </row>
    <row r="20" spans="2:35" ht="15" customHeight="1" x14ac:dyDescent="0.25">
      <c r="B20" s="83" t="s">
        <v>77</v>
      </c>
      <c r="C20" s="20">
        <v>0</v>
      </c>
      <c r="D20" s="123"/>
      <c r="E20" s="20">
        <v>0</v>
      </c>
      <c r="F20" s="123"/>
      <c r="G20" s="20">
        <v>0</v>
      </c>
      <c r="H20" s="123"/>
      <c r="I20" s="20">
        <v>0</v>
      </c>
      <c r="J20" s="123"/>
      <c r="K20" s="20">
        <v>0</v>
      </c>
      <c r="L20" s="123"/>
      <c r="M20" s="190">
        <v>0</v>
      </c>
      <c r="N20" s="123"/>
      <c r="O20" s="20">
        <v>3</v>
      </c>
      <c r="P20" s="123"/>
      <c r="Q20" s="20">
        <v>3</v>
      </c>
      <c r="R20" s="123"/>
      <c r="S20" s="20">
        <v>7934</v>
      </c>
      <c r="T20" s="123"/>
      <c r="U20" s="20">
        <v>3750</v>
      </c>
      <c r="V20" s="123"/>
      <c r="W20" s="20">
        <v>15301</v>
      </c>
      <c r="X20" s="123"/>
      <c r="Y20" s="20">
        <v>11044</v>
      </c>
      <c r="Z20" s="123"/>
      <c r="AA20" s="20">
        <v>7042</v>
      </c>
      <c r="AB20" s="123"/>
      <c r="AC20" s="190">
        <v>3143</v>
      </c>
      <c r="AD20" s="123"/>
      <c r="AE20" s="20">
        <v>11758</v>
      </c>
      <c r="AF20" s="123"/>
      <c r="AG20" s="20">
        <v>5268</v>
      </c>
      <c r="AH20" s="123"/>
      <c r="AI20" s="20">
        <v>7660</v>
      </c>
    </row>
    <row r="21" spans="2:35" ht="15" customHeight="1" x14ac:dyDescent="0.25">
      <c r="B21" s="83" t="s">
        <v>165</v>
      </c>
      <c r="C21" s="20">
        <v>0</v>
      </c>
      <c r="D21" s="123"/>
      <c r="E21" s="20">
        <v>0</v>
      </c>
      <c r="F21" s="123"/>
      <c r="G21" s="20">
        <v>0</v>
      </c>
      <c r="H21" s="123"/>
      <c r="I21" s="20">
        <v>0</v>
      </c>
      <c r="J21" s="123"/>
      <c r="K21" s="20">
        <v>0</v>
      </c>
      <c r="L21" s="123"/>
      <c r="M21" s="190">
        <v>0</v>
      </c>
      <c r="N21" s="123"/>
      <c r="O21" s="20">
        <v>0</v>
      </c>
      <c r="P21" s="123"/>
      <c r="Q21" s="20">
        <v>0</v>
      </c>
      <c r="R21" s="123"/>
      <c r="S21" s="20">
        <v>2264</v>
      </c>
      <c r="T21" s="123"/>
      <c r="U21" s="20">
        <v>1041</v>
      </c>
      <c r="V21" s="123"/>
      <c r="W21" s="20">
        <v>3292</v>
      </c>
      <c r="X21" s="123"/>
      <c r="Y21" s="20">
        <v>2335</v>
      </c>
      <c r="Z21" s="123"/>
      <c r="AA21" s="20">
        <v>1475</v>
      </c>
      <c r="AB21" s="123"/>
      <c r="AC21" s="190">
        <v>724</v>
      </c>
      <c r="AD21" s="123"/>
      <c r="AE21" s="20">
        <v>4106</v>
      </c>
      <c r="AF21" s="123"/>
      <c r="AG21" s="20">
        <v>5336</v>
      </c>
      <c r="AH21" s="123"/>
      <c r="AI21" s="20">
        <v>7421</v>
      </c>
    </row>
    <row r="22" spans="2:35" ht="15" customHeight="1" x14ac:dyDescent="0.25">
      <c r="B22" s="83" t="s">
        <v>166</v>
      </c>
      <c r="C22" s="20">
        <v>0</v>
      </c>
      <c r="D22" s="123"/>
      <c r="E22" s="20">
        <v>0</v>
      </c>
      <c r="F22" s="123"/>
      <c r="G22" s="20">
        <v>0</v>
      </c>
      <c r="H22" s="123"/>
      <c r="I22" s="20">
        <v>0</v>
      </c>
      <c r="J22" s="123"/>
      <c r="K22" s="20">
        <v>0</v>
      </c>
      <c r="L22" s="123"/>
      <c r="M22" s="190">
        <v>0</v>
      </c>
      <c r="N22" s="123"/>
      <c r="O22" s="20">
        <v>0</v>
      </c>
      <c r="P22" s="123"/>
      <c r="Q22" s="20">
        <v>0</v>
      </c>
      <c r="R22" s="123"/>
      <c r="S22" s="20">
        <v>2184</v>
      </c>
      <c r="T22" s="123"/>
      <c r="U22" s="20">
        <v>1065</v>
      </c>
      <c r="V22" s="123"/>
      <c r="W22" s="20">
        <v>3032</v>
      </c>
      <c r="X22" s="123"/>
      <c r="Y22" s="20">
        <v>91</v>
      </c>
      <c r="Z22" s="123"/>
      <c r="AA22" s="20">
        <v>81</v>
      </c>
      <c r="AB22" s="123"/>
      <c r="AC22" s="190">
        <v>71</v>
      </c>
      <c r="AD22" s="123"/>
      <c r="AE22" s="20">
        <v>0</v>
      </c>
      <c r="AF22" s="123"/>
      <c r="AG22" s="20">
        <v>0</v>
      </c>
      <c r="AH22" s="123"/>
      <c r="AI22" s="20">
        <v>0</v>
      </c>
    </row>
    <row r="23" spans="2:35" ht="15" customHeight="1" x14ac:dyDescent="0.25">
      <c r="B23" s="83" t="s">
        <v>170</v>
      </c>
      <c r="C23" s="20">
        <v>0</v>
      </c>
      <c r="D23" s="123"/>
      <c r="E23" s="20">
        <v>0</v>
      </c>
      <c r="F23" s="123"/>
      <c r="G23" s="20">
        <v>0</v>
      </c>
      <c r="H23" s="123"/>
      <c r="I23" s="20">
        <v>0</v>
      </c>
      <c r="J23" s="123"/>
      <c r="K23" s="20">
        <v>0</v>
      </c>
      <c r="L23" s="123"/>
      <c r="M23" s="190">
        <v>0</v>
      </c>
      <c r="N23" s="123"/>
      <c r="O23" s="20">
        <v>0</v>
      </c>
      <c r="P23" s="123"/>
      <c r="Q23" s="20">
        <v>0</v>
      </c>
      <c r="R23" s="123"/>
      <c r="S23" s="20">
        <v>222</v>
      </c>
      <c r="T23" s="123"/>
      <c r="U23" s="20"/>
      <c r="V23" s="123"/>
      <c r="W23" s="20"/>
      <c r="X23" s="123"/>
      <c r="Y23" s="20"/>
      <c r="Z23" s="123"/>
      <c r="AA23" s="20"/>
      <c r="AB23" s="123"/>
      <c r="AC23" s="190"/>
      <c r="AD23" s="123"/>
      <c r="AE23" s="20"/>
      <c r="AF23" s="123"/>
      <c r="AG23" s="20"/>
      <c r="AH23" s="123"/>
      <c r="AI23" s="20"/>
    </row>
    <row r="24" spans="2:35" ht="15" customHeight="1" x14ac:dyDescent="0.25">
      <c r="B24" s="83" t="s">
        <v>154</v>
      </c>
      <c r="C24" s="20">
        <v>0</v>
      </c>
      <c r="D24" s="123"/>
      <c r="E24" s="20">
        <v>0</v>
      </c>
      <c r="F24" s="123"/>
      <c r="G24" s="20">
        <v>0</v>
      </c>
      <c r="H24" s="123"/>
      <c r="I24" s="20">
        <v>0</v>
      </c>
      <c r="J24" s="123"/>
      <c r="K24" s="20">
        <v>0</v>
      </c>
      <c r="L24" s="123"/>
      <c r="M24" s="190">
        <v>0</v>
      </c>
      <c r="N24" s="123"/>
      <c r="O24" s="20">
        <v>0</v>
      </c>
      <c r="P24" s="123"/>
      <c r="Q24" s="20">
        <v>0</v>
      </c>
      <c r="R24" s="123"/>
      <c r="S24" s="20">
        <v>125</v>
      </c>
      <c r="T24" s="123"/>
      <c r="U24" s="20">
        <v>62</v>
      </c>
      <c r="V24" s="123"/>
      <c r="W24" s="20">
        <v>200</v>
      </c>
      <c r="X24" s="123"/>
      <c r="Y24" s="20">
        <v>138</v>
      </c>
      <c r="Z24" s="123"/>
      <c r="AA24" s="20">
        <v>76</v>
      </c>
      <c r="AB24" s="123"/>
      <c r="AC24" s="190">
        <v>14</v>
      </c>
      <c r="AD24" s="123"/>
      <c r="AE24" s="20">
        <v>0</v>
      </c>
      <c r="AF24" s="123"/>
      <c r="AG24" s="20">
        <v>0</v>
      </c>
      <c r="AH24" s="123"/>
      <c r="AI24" s="20">
        <v>0</v>
      </c>
    </row>
    <row r="25" spans="2:35" ht="15" customHeight="1" x14ac:dyDescent="0.25">
      <c r="B25" s="83" t="s">
        <v>78</v>
      </c>
      <c r="C25" s="20">
        <v>0</v>
      </c>
      <c r="D25" s="123"/>
      <c r="E25" s="20">
        <v>0</v>
      </c>
      <c r="F25" s="123"/>
      <c r="G25" s="20">
        <v>0</v>
      </c>
      <c r="H25" s="123"/>
      <c r="I25" s="20">
        <v>0</v>
      </c>
      <c r="J25" s="123"/>
      <c r="K25" s="20">
        <v>0</v>
      </c>
      <c r="L25" s="123"/>
      <c r="M25" s="190">
        <v>0</v>
      </c>
      <c r="N25" s="123"/>
      <c r="O25" s="20">
        <v>-3</v>
      </c>
      <c r="P25" s="123"/>
      <c r="Q25" s="20">
        <v>0</v>
      </c>
      <c r="R25" s="123"/>
      <c r="S25" s="20">
        <v>-1015</v>
      </c>
      <c r="T25" s="123"/>
      <c r="U25" s="20">
        <v>-1040</v>
      </c>
      <c r="V25" s="123"/>
      <c r="W25" s="20">
        <v>-493</v>
      </c>
      <c r="X25" s="123"/>
      <c r="Y25" s="20">
        <v>-911</v>
      </c>
      <c r="Z25" s="123"/>
      <c r="AA25" s="20">
        <v>-281</v>
      </c>
      <c r="AB25" s="123"/>
      <c r="AC25" s="190">
        <v>209</v>
      </c>
      <c r="AD25" s="123"/>
      <c r="AE25" s="20">
        <v>-8681</v>
      </c>
      <c r="AF25" s="123"/>
      <c r="AG25" s="20">
        <v>256</v>
      </c>
      <c r="AH25" s="123"/>
      <c r="AI25" s="20">
        <v>-7770</v>
      </c>
    </row>
    <row r="26" spans="2:35" ht="15" customHeight="1" x14ac:dyDescent="0.25">
      <c r="B26" s="83" t="s">
        <v>79</v>
      </c>
      <c r="C26" s="20">
        <v>0</v>
      </c>
      <c r="D26" s="123"/>
      <c r="E26" s="20">
        <v>0</v>
      </c>
      <c r="F26" s="123"/>
      <c r="G26" s="20">
        <v>0</v>
      </c>
      <c r="H26" s="123"/>
      <c r="I26" s="20">
        <v>0</v>
      </c>
      <c r="J26" s="123"/>
      <c r="K26" s="20">
        <v>0</v>
      </c>
      <c r="L26" s="123"/>
      <c r="M26" s="190">
        <v>0</v>
      </c>
      <c r="N26" s="123"/>
      <c r="O26" s="20">
        <v>0</v>
      </c>
      <c r="P26" s="123"/>
      <c r="Q26" s="20">
        <v>0</v>
      </c>
      <c r="R26" s="123"/>
      <c r="S26" s="20">
        <v>0</v>
      </c>
      <c r="T26" s="123"/>
      <c r="U26" s="20">
        <v>0</v>
      </c>
      <c r="V26" s="123"/>
      <c r="W26" s="20">
        <v>0</v>
      </c>
      <c r="X26" s="123"/>
      <c r="Y26" s="20">
        <v>0</v>
      </c>
      <c r="Z26" s="123"/>
      <c r="AA26" s="20">
        <v>0</v>
      </c>
      <c r="AB26" s="123"/>
      <c r="AC26" s="190">
        <v>0</v>
      </c>
      <c r="AD26" s="123"/>
      <c r="AE26" s="20">
        <v>0</v>
      </c>
      <c r="AF26" s="123"/>
      <c r="AG26" s="20">
        <v>-692</v>
      </c>
      <c r="AH26" s="123"/>
      <c r="AI26" s="20">
        <v>-547</v>
      </c>
    </row>
    <row r="27" spans="2:35" ht="15" customHeight="1" x14ac:dyDescent="0.25">
      <c r="B27" s="83" t="s">
        <v>80</v>
      </c>
      <c r="C27" s="20">
        <v>0</v>
      </c>
      <c r="D27" s="123"/>
      <c r="E27" s="20">
        <v>0</v>
      </c>
      <c r="F27" s="123"/>
      <c r="G27" s="20">
        <v>0</v>
      </c>
      <c r="H27" s="123"/>
      <c r="I27" s="20">
        <v>0</v>
      </c>
      <c r="J27" s="123"/>
      <c r="K27" s="20">
        <v>0</v>
      </c>
      <c r="L27" s="123"/>
      <c r="M27" s="190">
        <v>0</v>
      </c>
      <c r="N27" s="123"/>
      <c r="O27" s="20">
        <v>0</v>
      </c>
      <c r="P27" s="123"/>
      <c r="Q27" s="20">
        <v>0</v>
      </c>
      <c r="R27" s="123"/>
      <c r="S27" s="20">
        <v>169</v>
      </c>
      <c r="T27" s="123"/>
      <c r="U27" s="20">
        <v>173</v>
      </c>
      <c r="V27" s="123"/>
      <c r="W27" s="20">
        <v>-295</v>
      </c>
      <c r="X27" s="123"/>
      <c r="Y27" s="20">
        <v>-391</v>
      </c>
      <c r="Z27" s="123"/>
      <c r="AA27" s="20">
        <v>1145</v>
      </c>
      <c r="AB27" s="123"/>
      <c r="AC27" s="190">
        <v>850</v>
      </c>
      <c r="AD27" s="123"/>
      <c r="AE27" s="20">
        <v>-20</v>
      </c>
      <c r="AF27" s="123"/>
      <c r="AG27" s="20">
        <v>809</v>
      </c>
      <c r="AH27" s="123"/>
      <c r="AI27" s="20">
        <v>-4279</v>
      </c>
    </row>
    <row r="28" spans="2:35" ht="15" customHeight="1" x14ac:dyDescent="0.25">
      <c r="B28" s="83" t="s">
        <v>81</v>
      </c>
      <c r="C28" s="20">
        <v>-2995</v>
      </c>
      <c r="D28" s="123"/>
      <c r="E28" s="20">
        <v>-2323</v>
      </c>
      <c r="F28" s="123"/>
      <c r="G28" s="20">
        <v>-5331</v>
      </c>
      <c r="H28" s="123"/>
      <c r="I28" s="20">
        <v>-1616</v>
      </c>
      <c r="J28" s="123"/>
      <c r="K28" s="20">
        <v>-744</v>
      </c>
      <c r="L28" s="123"/>
      <c r="M28" s="190">
        <v>542</v>
      </c>
      <c r="N28" s="123"/>
      <c r="O28" s="20">
        <v>330</v>
      </c>
      <c r="P28" s="123"/>
      <c r="Q28" s="20">
        <v>-3876</v>
      </c>
      <c r="R28" s="123"/>
      <c r="S28" s="20">
        <v>-4528</v>
      </c>
      <c r="T28" s="123"/>
      <c r="U28" s="20">
        <v>-3592</v>
      </c>
      <c r="V28" s="123"/>
      <c r="W28" s="20">
        <v>-4985</v>
      </c>
      <c r="X28" s="123"/>
      <c r="Y28" s="20">
        <v>1511</v>
      </c>
      <c r="Z28" s="123"/>
      <c r="AA28" s="20">
        <v>3145</v>
      </c>
      <c r="AB28" s="123"/>
      <c r="AC28" s="190">
        <v>4356</v>
      </c>
      <c r="AD28" s="123"/>
      <c r="AE28" s="20">
        <v>-5737</v>
      </c>
      <c r="AF28" s="123"/>
      <c r="AG28" s="20">
        <v>-7400</v>
      </c>
      <c r="AH28" s="123"/>
      <c r="AI28" s="20">
        <v>6625</v>
      </c>
    </row>
    <row r="29" spans="2:35" ht="15" customHeight="1" x14ac:dyDescent="0.25">
      <c r="B29" s="83" t="s">
        <v>82</v>
      </c>
      <c r="C29" s="20">
        <v>0</v>
      </c>
      <c r="D29" s="123"/>
      <c r="E29" s="20">
        <v>0</v>
      </c>
      <c r="F29" s="123"/>
      <c r="G29" s="20">
        <v>0</v>
      </c>
      <c r="H29" s="123"/>
      <c r="I29" s="20">
        <v>0</v>
      </c>
      <c r="J29" s="123"/>
      <c r="K29" s="20">
        <v>0</v>
      </c>
      <c r="L29" s="123"/>
      <c r="M29" s="190">
        <v>0</v>
      </c>
      <c r="N29" s="123"/>
      <c r="O29" s="20">
        <v>0</v>
      </c>
      <c r="P29" s="123"/>
      <c r="Q29" s="20">
        <v>0</v>
      </c>
      <c r="R29" s="123"/>
      <c r="S29" s="20">
        <v>1752</v>
      </c>
      <c r="T29" s="123"/>
      <c r="U29" s="20">
        <v>692</v>
      </c>
      <c r="V29" s="123"/>
      <c r="W29" s="20">
        <v>3635</v>
      </c>
      <c r="X29" s="123"/>
      <c r="Y29" s="20">
        <v>3345</v>
      </c>
      <c r="Z29" s="123"/>
      <c r="AA29" s="20">
        <v>2064</v>
      </c>
      <c r="AB29" s="123"/>
      <c r="AC29" s="190">
        <v>782</v>
      </c>
      <c r="AD29" s="123"/>
      <c r="AE29" s="20">
        <v>763</v>
      </c>
      <c r="AF29" s="123"/>
      <c r="AG29" s="20">
        <v>-872</v>
      </c>
      <c r="AH29" s="123"/>
      <c r="AI29" s="20">
        <v>-8200</v>
      </c>
    </row>
    <row r="30" spans="2:35" ht="15" customHeight="1" x14ac:dyDescent="0.25">
      <c r="B30" s="83" t="s">
        <v>62</v>
      </c>
      <c r="C30" s="20">
        <v>6581</v>
      </c>
      <c r="D30" s="123"/>
      <c r="E30" s="20">
        <v>4840</v>
      </c>
      <c r="F30" s="123"/>
      <c r="G30" s="20">
        <v>-29869</v>
      </c>
      <c r="H30" s="123"/>
      <c r="I30" s="20">
        <v>-29086</v>
      </c>
      <c r="J30" s="123"/>
      <c r="K30" s="20">
        <v>-23508</v>
      </c>
      <c r="L30" s="123"/>
      <c r="M30" s="190">
        <v>-13352</v>
      </c>
      <c r="N30" s="123"/>
      <c r="O30" s="20">
        <v>-25650</v>
      </c>
      <c r="P30" s="123"/>
      <c r="Q30" s="20">
        <v>-1006</v>
      </c>
      <c r="R30" s="123"/>
      <c r="S30" s="20">
        <v>0</v>
      </c>
      <c r="T30" s="123"/>
      <c r="U30" s="20">
        <v>0</v>
      </c>
      <c r="V30" s="123"/>
      <c r="W30" s="20">
        <v>0</v>
      </c>
      <c r="X30" s="123"/>
      <c r="Y30" s="20">
        <v>0</v>
      </c>
      <c r="Z30" s="123"/>
      <c r="AA30" s="20">
        <v>0</v>
      </c>
      <c r="AB30" s="123"/>
      <c r="AC30" s="190">
        <v>0</v>
      </c>
      <c r="AD30" s="123"/>
      <c r="AE30" s="20">
        <v>0</v>
      </c>
      <c r="AF30" s="123"/>
      <c r="AG30" s="20">
        <v>-1143</v>
      </c>
      <c r="AH30" s="123"/>
      <c r="AI30" s="20">
        <v>11921</v>
      </c>
    </row>
    <row r="31" spans="2:35" ht="15" customHeight="1" x14ac:dyDescent="0.25">
      <c r="B31" s="83" t="s">
        <v>83</v>
      </c>
      <c r="C31" s="20">
        <v>0</v>
      </c>
      <c r="D31" s="123"/>
      <c r="E31" s="20">
        <v>0</v>
      </c>
      <c r="F31" s="123"/>
      <c r="G31" s="20">
        <v>0</v>
      </c>
      <c r="H31" s="123"/>
      <c r="I31" s="20">
        <v>0</v>
      </c>
      <c r="J31" s="123"/>
      <c r="K31" s="20">
        <v>0</v>
      </c>
      <c r="L31" s="123"/>
      <c r="M31" s="190">
        <v>0</v>
      </c>
      <c r="N31" s="123"/>
      <c r="O31" s="20">
        <v>0</v>
      </c>
      <c r="P31" s="123"/>
      <c r="Q31" s="20">
        <v>-2586</v>
      </c>
      <c r="R31" s="123"/>
      <c r="S31" s="20">
        <v>0</v>
      </c>
      <c r="T31" s="123"/>
      <c r="U31" s="20">
        <v>0</v>
      </c>
      <c r="V31" s="123"/>
      <c r="W31" s="20">
        <v>0</v>
      </c>
      <c r="X31" s="123"/>
      <c r="Y31" s="20">
        <v>0</v>
      </c>
      <c r="Z31" s="123"/>
      <c r="AA31" s="20">
        <v>0</v>
      </c>
      <c r="AB31" s="123"/>
      <c r="AC31" s="190">
        <v>0</v>
      </c>
      <c r="AD31" s="123"/>
      <c r="AE31" s="20">
        <v>0</v>
      </c>
      <c r="AF31" s="123"/>
      <c r="AG31" s="20">
        <v>-1841</v>
      </c>
      <c r="AH31" s="123"/>
      <c r="AI31" s="20">
        <v>0</v>
      </c>
    </row>
    <row r="32" spans="2:35" ht="15" customHeight="1" x14ac:dyDescent="0.25">
      <c r="B32" s="83" t="s">
        <v>84</v>
      </c>
      <c r="C32" s="20">
        <v>0</v>
      </c>
      <c r="D32" s="123"/>
      <c r="E32" s="20">
        <v>0</v>
      </c>
      <c r="F32" s="123"/>
      <c r="G32" s="20">
        <v>0</v>
      </c>
      <c r="H32" s="123"/>
      <c r="I32" s="20">
        <v>0</v>
      </c>
      <c r="J32" s="123"/>
      <c r="K32" s="20">
        <v>0</v>
      </c>
      <c r="L32" s="123"/>
      <c r="M32" s="190">
        <v>0</v>
      </c>
      <c r="N32" s="123"/>
      <c r="O32" s="20">
        <v>0</v>
      </c>
      <c r="P32" s="123"/>
      <c r="Q32" s="20">
        <v>0</v>
      </c>
      <c r="R32" s="123"/>
      <c r="S32" s="20">
        <v>0</v>
      </c>
      <c r="T32" s="123"/>
      <c r="U32" s="20">
        <v>0</v>
      </c>
      <c r="V32" s="123"/>
      <c r="W32" s="20">
        <v>0</v>
      </c>
      <c r="X32" s="123"/>
      <c r="Y32" s="20">
        <v>0</v>
      </c>
      <c r="Z32" s="123"/>
      <c r="AA32" s="20">
        <v>0</v>
      </c>
      <c r="AB32" s="123"/>
      <c r="AC32" s="190">
        <v>0</v>
      </c>
      <c r="AD32" s="123"/>
      <c r="AE32" s="20">
        <v>0</v>
      </c>
      <c r="AF32" s="123"/>
      <c r="AG32" s="20">
        <v>65383</v>
      </c>
      <c r="AH32" s="123"/>
      <c r="AI32" s="20">
        <v>231</v>
      </c>
    </row>
    <row r="33" spans="2:35" ht="15" customHeight="1" x14ac:dyDescent="0.25">
      <c r="B33" s="83" t="s">
        <v>131</v>
      </c>
      <c r="C33" s="20">
        <v>0</v>
      </c>
      <c r="D33" s="123"/>
      <c r="E33" s="20">
        <v>0</v>
      </c>
      <c r="F33" s="123"/>
      <c r="G33" s="20">
        <v>0</v>
      </c>
      <c r="H33" s="123"/>
      <c r="I33" s="20">
        <v>0</v>
      </c>
      <c r="J33" s="123"/>
      <c r="K33" s="20">
        <v>0</v>
      </c>
      <c r="L33" s="123"/>
      <c r="M33" s="190">
        <v>0</v>
      </c>
      <c r="N33" s="123"/>
      <c r="O33" s="20">
        <v>0</v>
      </c>
      <c r="P33" s="123"/>
      <c r="Q33" s="20">
        <v>0</v>
      </c>
      <c r="R33" s="123"/>
      <c r="S33" s="20">
        <v>0</v>
      </c>
      <c r="T33" s="123"/>
      <c r="U33" s="20">
        <v>0</v>
      </c>
      <c r="V33" s="123"/>
      <c r="W33" s="20">
        <v>0</v>
      </c>
      <c r="X33" s="123"/>
      <c r="Y33" s="20">
        <v>0</v>
      </c>
      <c r="Z33" s="123"/>
      <c r="AA33" s="20">
        <v>0</v>
      </c>
      <c r="AB33" s="123"/>
      <c r="AC33" s="190">
        <v>0</v>
      </c>
      <c r="AD33" s="123"/>
      <c r="AE33" s="20">
        <v>0</v>
      </c>
      <c r="AF33" s="123"/>
      <c r="AG33" s="20">
        <v>-2611</v>
      </c>
      <c r="AH33" s="123"/>
      <c r="AI33" s="20">
        <v>-1906</v>
      </c>
    </row>
    <row r="34" spans="2:35" ht="15" customHeight="1" x14ac:dyDescent="0.25">
      <c r="B34" s="83" t="s">
        <v>85</v>
      </c>
      <c r="C34" s="20">
        <v>0</v>
      </c>
      <c r="D34" s="123"/>
      <c r="E34" s="20">
        <v>0</v>
      </c>
      <c r="F34" s="123"/>
      <c r="G34" s="20">
        <v>0</v>
      </c>
      <c r="H34" s="123"/>
      <c r="I34" s="20">
        <v>0</v>
      </c>
      <c r="J34" s="123"/>
      <c r="K34" s="20">
        <v>0</v>
      </c>
      <c r="L34" s="123"/>
      <c r="M34" s="190">
        <v>0</v>
      </c>
      <c r="N34" s="123"/>
      <c r="O34" s="20">
        <v>0</v>
      </c>
      <c r="P34" s="123"/>
      <c r="Q34" s="20">
        <v>0</v>
      </c>
      <c r="R34" s="123"/>
      <c r="S34" s="20">
        <v>0</v>
      </c>
      <c r="T34" s="123"/>
      <c r="U34" s="20">
        <v>0</v>
      </c>
      <c r="V34" s="123"/>
      <c r="W34" s="20">
        <v>0</v>
      </c>
      <c r="X34" s="123"/>
      <c r="Y34" s="20">
        <v>0</v>
      </c>
      <c r="Z34" s="123"/>
      <c r="AA34" s="20">
        <v>0</v>
      </c>
      <c r="AB34" s="123"/>
      <c r="AC34" s="190">
        <v>0</v>
      </c>
      <c r="AD34" s="123"/>
      <c r="AE34" s="20">
        <v>0</v>
      </c>
      <c r="AF34" s="123"/>
      <c r="AG34" s="20">
        <v>-79268</v>
      </c>
      <c r="AH34" s="123"/>
      <c r="AI34" s="20">
        <v>0</v>
      </c>
    </row>
    <row r="35" spans="2:35" ht="15" customHeight="1" x14ac:dyDescent="0.25">
      <c r="B35" s="83" t="s">
        <v>86</v>
      </c>
      <c r="C35" s="20">
        <v>0</v>
      </c>
      <c r="D35" s="123"/>
      <c r="E35" s="20">
        <v>0</v>
      </c>
      <c r="F35" s="123"/>
      <c r="G35" s="20">
        <v>0</v>
      </c>
      <c r="H35" s="123"/>
      <c r="I35" s="20">
        <v>0</v>
      </c>
      <c r="J35" s="123"/>
      <c r="K35" s="20">
        <v>0</v>
      </c>
      <c r="L35" s="123"/>
      <c r="M35" s="190">
        <v>0</v>
      </c>
      <c r="N35" s="123"/>
      <c r="O35" s="20">
        <v>13</v>
      </c>
      <c r="P35" s="123"/>
      <c r="Q35" s="20">
        <v>-2</v>
      </c>
      <c r="R35" s="123"/>
      <c r="S35" s="20">
        <v>24</v>
      </c>
      <c r="T35" s="123"/>
      <c r="U35" s="20">
        <v>47</v>
      </c>
      <c r="V35" s="123"/>
      <c r="W35" s="20">
        <v>403</v>
      </c>
      <c r="X35" s="123"/>
      <c r="Y35" s="20">
        <v>418</v>
      </c>
      <c r="Z35" s="123"/>
      <c r="AA35" s="20">
        <v>346</v>
      </c>
      <c r="AB35" s="123"/>
      <c r="AC35" s="190">
        <v>120</v>
      </c>
      <c r="AD35" s="123"/>
      <c r="AE35" s="20">
        <v>501</v>
      </c>
      <c r="AF35" s="123"/>
      <c r="AG35" s="20">
        <v>0</v>
      </c>
      <c r="AH35" s="123"/>
      <c r="AI35" s="20">
        <v>0</v>
      </c>
    </row>
    <row r="36" spans="2:35" ht="15" customHeight="1" x14ac:dyDescent="0.25">
      <c r="B36" s="83" t="s">
        <v>87</v>
      </c>
      <c r="C36" s="20">
        <v>0</v>
      </c>
      <c r="D36" s="123"/>
      <c r="E36" s="20">
        <v>0</v>
      </c>
      <c r="F36" s="123"/>
      <c r="G36" s="20">
        <v>0</v>
      </c>
      <c r="H36" s="123"/>
      <c r="I36" s="20">
        <v>0</v>
      </c>
      <c r="J36" s="123"/>
      <c r="K36" s="20">
        <v>0</v>
      </c>
      <c r="L36" s="123"/>
      <c r="M36" s="190">
        <v>0</v>
      </c>
      <c r="N36" s="123"/>
      <c r="O36" s="20">
        <v>0</v>
      </c>
      <c r="P36" s="123"/>
      <c r="Q36" s="20">
        <v>0</v>
      </c>
      <c r="R36" s="123"/>
      <c r="S36" s="20">
        <v>0</v>
      </c>
      <c r="T36" s="123"/>
      <c r="U36" s="20">
        <v>0</v>
      </c>
      <c r="V36" s="123"/>
      <c r="W36" s="20">
        <v>0</v>
      </c>
      <c r="X36" s="123"/>
      <c r="Y36" s="20">
        <v>0</v>
      </c>
      <c r="Z36" s="123"/>
      <c r="AA36" s="20">
        <v>0</v>
      </c>
      <c r="AB36" s="123"/>
      <c r="AC36" s="190">
        <v>0</v>
      </c>
      <c r="AD36" s="123"/>
      <c r="AE36" s="20">
        <v>0</v>
      </c>
      <c r="AF36" s="123"/>
      <c r="AG36" s="20">
        <v>-506</v>
      </c>
      <c r="AH36" s="123"/>
      <c r="AI36" s="20">
        <v>-712</v>
      </c>
    </row>
    <row r="37" spans="2:35" ht="15" customHeight="1" x14ac:dyDescent="0.25">
      <c r="B37" s="83" t="s">
        <v>132</v>
      </c>
      <c r="C37" s="20">
        <v>0</v>
      </c>
      <c r="D37" s="123"/>
      <c r="E37" s="20">
        <v>0</v>
      </c>
      <c r="F37" s="123"/>
      <c r="G37" s="20">
        <v>0</v>
      </c>
      <c r="H37" s="123"/>
      <c r="I37" s="20">
        <v>0</v>
      </c>
      <c r="J37" s="123"/>
      <c r="K37" s="20">
        <v>0</v>
      </c>
      <c r="L37" s="123"/>
      <c r="M37" s="190">
        <v>0</v>
      </c>
      <c r="N37" s="123"/>
      <c r="O37" s="20">
        <v>0</v>
      </c>
      <c r="P37" s="123"/>
      <c r="Q37" s="20">
        <v>991</v>
      </c>
      <c r="R37" s="123"/>
      <c r="S37" s="20">
        <v>0</v>
      </c>
      <c r="T37" s="123"/>
      <c r="U37" s="20">
        <v>0</v>
      </c>
      <c r="V37" s="123"/>
      <c r="W37" s="20">
        <v>0</v>
      </c>
      <c r="X37" s="123"/>
      <c r="Y37" s="20">
        <v>0</v>
      </c>
      <c r="Z37" s="123"/>
      <c r="AA37" s="20">
        <v>0</v>
      </c>
      <c r="AB37" s="123"/>
      <c r="AC37" s="190">
        <v>0</v>
      </c>
      <c r="AD37" s="123"/>
      <c r="AE37" s="20">
        <v>0</v>
      </c>
      <c r="AF37" s="123"/>
      <c r="AG37" s="20">
        <v>991</v>
      </c>
      <c r="AH37" s="123"/>
      <c r="AI37" s="20">
        <v>-17547</v>
      </c>
    </row>
    <row r="38" spans="2:35" ht="15" customHeight="1" x14ac:dyDescent="0.25">
      <c r="B38" s="84"/>
      <c r="C38" s="85"/>
      <c r="D38" s="124"/>
      <c r="E38" s="85"/>
      <c r="F38" s="124"/>
      <c r="G38" s="85"/>
      <c r="H38" s="124"/>
      <c r="I38" s="85"/>
      <c r="J38" s="124"/>
      <c r="K38" s="85"/>
      <c r="L38" s="124"/>
      <c r="M38" s="85"/>
      <c r="N38" s="124"/>
      <c r="O38" s="85"/>
      <c r="P38" s="124"/>
      <c r="Q38" s="85"/>
      <c r="R38" s="125"/>
      <c r="S38" s="85"/>
      <c r="T38" s="125"/>
      <c r="U38" s="85"/>
      <c r="V38" s="125"/>
      <c r="W38" s="85"/>
      <c r="X38" s="125"/>
      <c r="Y38" s="85"/>
      <c r="Z38" s="125"/>
      <c r="AA38" s="85"/>
      <c r="AB38" s="125"/>
      <c r="AC38" s="85"/>
      <c r="AD38" s="124"/>
      <c r="AE38" s="85"/>
      <c r="AF38" s="124"/>
      <c r="AG38" s="85"/>
      <c r="AH38" s="124"/>
      <c r="AI38" s="85"/>
    </row>
    <row r="39" spans="2:35" ht="15" customHeight="1" x14ac:dyDescent="0.25">
      <c r="B39" s="77" t="s">
        <v>88</v>
      </c>
      <c r="C39" s="85"/>
      <c r="D39" s="124"/>
      <c r="E39" s="85"/>
      <c r="F39" s="124"/>
      <c r="G39" s="85"/>
      <c r="H39" s="124"/>
      <c r="I39" s="85"/>
      <c r="J39" s="124"/>
      <c r="K39" s="85"/>
      <c r="L39" s="124"/>
      <c r="M39" s="85"/>
      <c r="N39" s="124"/>
      <c r="O39" s="85"/>
      <c r="P39" s="124"/>
      <c r="Q39" s="85"/>
      <c r="R39" s="125"/>
      <c r="S39" s="85"/>
      <c r="T39" s="125"/>
      <c r="U39" s="85"/>
      <c r="V39" s="125"/>
      <c r="W39" s="85"/>
      <c r="X39" s="125"/>
      <c r="Y39" s="85"/>
      <c r="Z39" s="125"/>
      <c r="AA39" s="85"/>
      <c r="AB39" s="125"/>
      <c r="AC39" s="85"/>
      <c r="AD39" s="124"/>
      <c r="AE39" s="85"/>
      <c r="AF39" s="124"/>
      <c r="AG39" s="85"/>
      <c r="AH39" s="124"/>
      <c r="AI39" s="85"/>
    </row>
    <row r="40" spans="2:35" ht="15" customHeight="1" x14ac:dyDescent="0.25">
      <c r="B40" s="83" t="s">
        <v>9</v>
      </c>
      <c r="C40" s="20">
        <v>0</v>
      </c>
      <c r="D40" s="123"/>
      <c r="E40" s="20">
        <v>0</v>
      </c>
      <c r="F40" s="123"/>
      <c r="G40" s="20">
        <v>0</v>
      </c>
      <c r="H40" s="123"/>
      <c r="I40" s="20">
        <v>0</v>
      </c>
      <c r="J40" s="123"/>
      <c r="K40" s="20">
        <v>0</v>
      </c>
      <c r="L40" s="123"/>
      <c r="M40" s="190">
        <v>0</v>
      </c>
      <c r="N40" s="123"/>
      <c r="O40" s="20">
        <v>3</v>
      </c>
      <c r="P40" s="123"/>
      <c r="Q40" s="20">
        <v>0</v>
      </c>
      <c r="R40" s="123"/>
      <c r="S40" s="20">
        <v>20011</v>
      </c>
      <c r="T40" s="123"/>
      <c r="U40" s="20">
        <v>17632</v>
      </c>
      <c r="V40" s="123"/>
      <c r="W40" s="20">
        <v>8045</v>
      </c>
      <c r="X40" s="123"/>
      <c r="Y40" s="20">
        <v>-3214</v>
      </c>
      <c r="Z40" s="123"/>
      <c r="AA40" s="20">
        <v>-4236</v>
      </c>
      <c r="AB40" s="123"/>
      <c r="AC40" s="190">
        <v>-3436</v>
      </c>
      <c r="AD40" s="123"/>
      <c r="AE40" s="20">
        <v>-28025</v>
      </c>
      <c r="AF40" s="123"/>
      <c r="AG40" s="20">
        <v>10249</v>
      </c>
      <c r="AH40" s="123"/>
      <c r="AI40" s="20">
        <v>-6693</v>
      </c>
    </row>
    <row r="41" spans="2:35" ht="15" customHeight="1" x14ac:dyDescent="0.25">
      <c r="B41" s="83" t="s">
        <v>10</v>
      </c>
      <c r="C41" s="20">
        <v>0</v>
      </c>
      <c r="D41" s="123"/>
      <c r="E41" s="20">
        <v>0</v>
      </c>
      <c r="F41" s="123"/>
      <c r="G41" s="20">
        <v>0</v>
      </c>
      <c r="H41" s="123"/>
      <c r="I41" s="20">
        <v>0</v>
      </c>
      <c r="J41" s="123"/>
      <c r="K41" s="20">
        <v>0</v>
      </c>
      <c r="L41" s="123"/>
      <c r="M41" s="190">
        <v>0</v>
      </c>
      <c r="N41" s="123"/>
      <c r="O41" s="20">
        <v>0</v>
      </c>
      <c r="P41" s="123"/>
      <c r="Q41" s="20">
        <v>0</v>
      </c>
      <c r="R41" s="123"/>
      <c r="S41" s="20">
        <v>-35078</v>
      </c>
      <c r="T41" s="123"/>
      <c r="U41" s="20">
        <v>-18586</v>
      </c>
      <c r="V41" s="123"/>
      <c r="W41" s="20">
        <v>-23088</v>
      </c>
      <c r="X41" s="123"/>
      <c r="Y41" s="20">
        <v>-24691</v>
      </c>
      <c r="Z41" s="123"/>
      <c r="AA41" s="20">
        <v>-16196</v>
      </c>
      <c r="AB41" s="123"/>
      <c r="AC41" s="190">
        <v>-11770</v>
      </c>
      <c r="AD41" s="123"/>
      <c r="AE41" s="20">
        <v>-7095</v>
      </c>
      <c r="AF41" s="123"/>
      <c r="AG41" s="20">
        <v>-13108</v>
      </c>
      <c r="AH41" s="123"/>
      <c r="AI41" s="20">
        <v>10981</v>
      </c>
    </row>
    <row r="42" spans="2:35" ht="15" customHeight="1" x14ac:dyDescent="0.25">
      <c r="B42" s="83" t="s">
        <v>16</v>
      </c>
      <c r="C42" s="20">
        <v>0</v>
      </c>
      <c r="D42" s="123"/>
      <c r="E42" s="20">
        <v>0</v>
      </c>
      <c r="F42" s="123"/>
      <c r="G42" s="20">
        <v>0</v>
      </c>
      <c r="H42" s="123"/>
      <c r="I42" s="20">
        <v>0</v>
      </c>
      <c r="J42" s="123"/>
      <c r="K42" s="20">
        <v>0</v>
      </c>
      <c r="L42" s="123"/>
      <c r="M42" s="190">
        <v>0</v>
      </c>
      <c r="N42" s="123"/>
      <c r="O42" s="20">
        <v>255</v>
      </c>
      <c r="P42" s="123"/>
      <c r="Q42" s="20">
        <v>0</v>
      </c>
      <c r="R42" s="123"/>
      <c r="S42" s="20">
        <v>0</v>
      </c>
      <c r="T42" s="123"/>
      <c r="U42" s="20">
        <v>0</v>
      </c>
      <c r="V42" s="123"/>
      <c r="W42" s="20">
        <v>0</v>
      </c>
      <c r="X42" s="123"/>
      <c r="Y42" s="20">
        <v>0</v>
      </c>
      <c r="Z42" s="123"/>
      <c r="AA42" s="20">
        <v>0</v>
      </c>
      <c r="AB42" s="123"/>
      <c r="AC42" s="190">
        <v>0</v>
      </c>
      <c r="AD42" s="123"/>
      <c r="AE42" s="20">
        <v>255</v>
      </c>
      <c r="AF42" s="123"/>
      <c r="AG42" s="20">
        <v>-23671</v>
      </c>
      <c r="AH42" s="123"/>
      <c r="AI42" s="20">
        <v>0</v>
      </c>
    </row>
    <row r="43" spans="2:35" ht="15" customHeight="1" x14ac:dyDescent="0.25">
      <c r="B43" s="83" t="s">
        <v>11</v>
      </c>
      <c r="C43" s="20">
        <v>0</v>
      </c>
      <c r="D43" s="123"/>
      <c r="E43" s="20">
        <v>0</v>
      </c>
      <c r="F43" s="123"/>
      <c r="G43" s="20">
        <v>11</v>
      </c>
      <c r="H43" s="123"/>
      <c r="I43" s="20">
        <v>11</v>
      </c>
      <c r="J43" s="123"/>
      <c r="K43" s="20">
        <v>-7</v>
      </c>
      <c r="L43" s="123"/>
      <c r="M43" s="190">
        <v>-5</v>
      </c>
      <c r="N43" s="123"/>
      <c r="O43" s="20">
        <v>153</v>
      </c>
      <c r="P43" s="123"/>
      <c r="Q43" s="20">
        <v>0</v>
      </c>
      <c r="R43" s="123"/>
      <c r="S43" s="20">
        <v>-7109</v>
      </c>
      <c r="T43" s="123"/>
      <c r="U43" s="20">
        <v>99</v>
      </c>
      <c r="V43" s="123"/>
      <c r="W43" s="20">
        <v>-1340</v>
      </c>
      <c r="X43" s="123"/>
      <c r="Y43" s="20">
        <v>-2578</v>
      </c>
      <c r="Z43" s="123"/>
      <c r="AA43" s="20">
        <v>-1159</v>
      </c>
      <c r="AB43" s="123"/>
      <c r="AC43" s="190">
        <v>-6126</v>
      </c>
      <c r="AD43" s="123"/>
      <c r="AE43" s="20">
        <v>-2182</v>
      </c>
      <c r="AF43" s="123"/>
      <c r="AG43" s="20">
        <v>3529</v>
      </c>
      <c r="AH43" s="123"/>
      <c r="AI43" s="20">
        <v>4993</v>
      </c>
    </row>
    <row r="44" spans="2:35" ht="15" customHeight="1" x14ac:dyDescent="0.25">
      <c r="B44" s="83" t="s">
        <v>89</v>
      </c>
      <c r="C44" s="20">
        <v>0</v>
      </c>
      <c r="D44" s="123"/>
      <c r="E44" s="20">
        <v>0</v>
      </c>
      <c r="F44" s="123"/>
      <c r="G44" s="20">
        <v>0</v>
      </c>
      <c r="H44" s="123"/>
      <c r="I44" s="20">
        <v>0</v>
      </c>
      <c r="J44" s="123"/>
      <c r="K44" s="20">
        <v>0</v>
      </c>
      <c r="L44" s="123"/>
      <c r="M44" s="190">
        <v>0</v>
      </c>
      <c r="N44" s="123"/>
      <c r="O44" s="20">
        <v>0</v>
      </c>
      <c r="P44" s="123"/>
      <c r="Q44" s="20">
        <v>-1341</v>
      </c>
      <c r="R44" s="123"/>
      <c r="S44" s="20">
        <v>0</v>
      </c>
      <c r="T44" s="123"/>
      <c r="U44" s="20">
        <v>0</v>
      </c>
      <c r="V44" s="123"/>
      <c r="W44" s="20">
        <v>0</v>
      </c>
      <c r="X44" s="123"/>
      <c r="Y44" s="20">
        <v>0</v>
      </c>
      <c r="Z44" s="123"/>
      <c r="AA44" s="20">
        <v>-116</v>
      </c>
      <c r="AB44" s="123"/>
      <c r="AC44" s="190">
        <v>0</v>
      </c>
      <c r="AD44" s="123"/>
      <c r="AE44" s="20">
        <v>0</v>
      </c>
      <c r="AF44" s="123"/>
      <c r="AG44" s="20">
        <v>-1836</v>
      </c>
      <c r="AH44" s="123"/>
      <c r="AI44" s="20">
        <v>0</v>
      </c>
    </row>
    <row r="45" spans="2:35" ht="15" customHeight="1" x14ac:dyDescent="0.25">
      <c r="B45" s="83" t="s">
        <v>90</v>
      </c>
      <c r="C45" s="20">
        <v>-154</v>
      </c>
      <c r="D45" s="123"/>
      <c r="E45" s="20">
        <v>-100</v>
      </c>
      <c r="F45" s="123"/>
      <c r="G45" s="20">
        <v>5700</v>
      </c>
      <c r="H45" s="123"/>
      <c r="I45" s="20">
        <v>1106</v>
      </c>
      <c r="J45" s="123"/>
      <c r="K45" s="20">
        <v>1322</v>
      </c>
      <c r="L45" s="123"/>
      <c r="M45" s="190">
        <v>2188</v>
      </c>
      <c r="N45" s="123"/>
      <c r="O45" s="20">
        <v>-3487</v>
      </c>
      <c r="P45" s="123"/>
      <c r="Q45" s="20">
        <v>0</v>
      </c>
      <c r="R45" s="123"/>
      <c r="S45" s="20"/>
      <c r="T45" s="123"/>
      <c r="U45" s="20">
        <v>0</v>
      </c>
      <c r="V45" s="123"/>
      <c r="W45" s="20">
        <v>-942</v>
      </c>
      <c r="X45" s="123"/>
      <c r="Y45" s="20">
        <v>0</v>
      </c>
      <c r="Z45" s="123"/>
      <c r="AA45" s="20"/>
      <c r="AB45" s="123"/>
      <c r="AC45" s="190">
        <v>0</v>
      </c>
      <c r="AD45" s="123"/>
      <c r="AE45" s="20">
        <v>0</v>
      </c>
      <c r="AF45" s="123"/>
      <c r="AG45" s="20">
        <v>0</v>
      </c>
      <c r="AH45" s="123"/>
      <c r="AI45" s="20">
        <v>0</v>
      </c>
    </row>
    <row r="46" spans="2:35" ht="15" customHeight="1" x14ac:dyDescent="0.25">
      <c r="B46" s="83" t="s">
        <v>12</v>
      </c>
      <c r="C46" s="20">
        <v>0</v>
      </c>
      <c r="D46" s="123"/>
      <c r="E46" s="20">
        <v>0</v>
      </c>
      <c r="F46" s="123"/>
      <c r="G46" s="20">
        <v>0</v>
      </c>
      <c r="H46" s="123"/>
      <c r="I46" s="20">
        <v>0</v>
      </c>
      <c r="J46" s="123"/>
      <c r="K46" s="20">
        <v>0</v>
      </c>
      <c r="L46" s="123"/>
      <c r="M46" s="190">
        <v>0</v>
      </c>
      <c r="N46" s="123"/>
      <c r="O46" s="20">
        <v>0</v>
      </c>
      <c r="P46" s="123"/>
      <c r="Q46" s="20">
        <v>0</v>
      </c>
      <c r="R46" s="123"/>
      <c r="S46" s="20">
        <v>0</v>
      </c>
      <c r="T46" s="123"/>
      <c r="U46" s="20">
        <v>0</v>
      </c>
      <c r="V46" s="123"/>
      <c r="W46" s="20">
        <v>0</v>
      </c>
      <c r="X46" s="123"/>
      <c r="Y46" s="20">
        <v>0</v>
      </c>
      <c r="Z46" s="123"/>
      <c r="AA46" s="20">
        <v>0</v>
      </c>
      <c r="AB46" s="123"/>
      <c r="AC46" s="190">
        <v>0</v>
      </c>
      <c r="AD46" s="123"/>
      <c r="AE46" s="20">
        <v>11434</v>
      </c>
      <c r="AF46" s="123"/>
      <c r="AG46" s="20">
        <v>-31036</v>
      </c>
      <c r="AH46" s="123"/>
      <c r="AI46" s="20">
        <v>0</v>
      </c>
    </row>
    <row r="47" spans="2:35" ht="15" customHeight="1" x14ac:dyDescent="0.25">
      <c r="B47" s="83" t="s">
        <v>91</v>
      </c>
      <c r="C47" s="20">
        <v>411</v>
      </c>
      <c r="D47" s="123"/>
      <c r="E47" s="20">
        <v>161</v>
      </c>
      <c r="F47" s="123"/>
      <c r="G47" s="20">
        <v>196</v>
      </c>
      <c r="H47" s="123"/>
      <c r="I47" s="20">
        <v>196</v>
      </c>
      <c r="J47" s="123"/>
      <c r="K47" s="20">
        <v>151</v>
      </c>
      <c r="L47" s="123"/>
      <c r="M47" s="190">
        <v>-327</v>
      </c>
      <c r="N47" s="123"/>
      <c r="O47" s="20">
        <v>9912</v>
      </c>
      <c r="P47" s="123"/>
      <c r="Q47" s="20">
        <v>-4751</v>
      </c>
      <c r="R47" s="123"/>
      <c r="S47" s="20">
        <v>346</v>
      </c>
      <c r="T47" s="123"/>
      <c r="U47" s="20">
        <v>134</v>
      </c>
      <c r="V47" s="123"/>
      <c r="W47" s="20">
        <v>991</v>
      </c>
      <c r="X47" s="123"/>
      <c r="Y47" s="20">
        <v>991</v>
      </c>
      <c r="Z47" s="123"/>
      <c r="AA47" s="20">
        <v>890</v>
      </c>
      <c r="AB47" s="123"/>
      <c r="AC47" s="190">
        <v>-521</v>
      </c>
      <c r="AD47" s="123"/>
      <c r="AE47" s="20">
        <v>9808</v>
      </c>
      <c r="AF47" s="123"/>
      <c r="AG47" s="20">
        <v>-422</v>
      </c>
      <c r="AH47" s="123"/>
      <c r="AI47" s="20">
        <v>-104</v>
      </c>
    </row>
    <row r="48" spans="2:35" ht="15" customHeight="1" x14ac:dyDescent="0.25">
      <c r="B48" s="83" t="s">
        <v>92</v>
      </c>
      <c r="C48" s="20">
        <v>91</v>
      </c>
      <c r="D48" s="123"/>
      <c r="E48" s="20">
        <v>44</v>
      </c>
      <c r="F48" s="123"/>
      <c r="G48" s="20">
        <v>1079</v>
      </c>
      <c r="H48" s="123"/>
      <c r="I48" s="20">
        <v>-2460</v>
      </c>
      <c r="J48" s="123"/>
      <c r="K48" s="20">
        <v>-812</v>
      </c>
      <c r="L48" s="123"/>
      <c r="M48" s="190">
        <v>-586</v>
      </c>
      <c r="N48" s="123"/>
      <c r="O48" s="20">
        <v>-273</v>
      </c>
      <c r="P48" s="123"/>
      <c r="Q48" s="20">
        <v>666</v>
      </c>
      <c r="R48" s="123"/>
      <c r="S48" s="20">
        <v>-3089</v>
      </c>
      <c r="T48" s="123"/>
      <c r="U48" s="20">
        <v>-2279</v>
      </c>
      <c r="V48" s="123"/>
      <c r="W48" s="20">
        <v>319</v>
      </c>
      <c r="X48" s="123"/>
      <c r="Y48" s="20">
        <v>-4704</v>
      </c>
      <c r="Z48" s="123"/>
      <c r="AA48" s="20">
        <v>-2238</v>
      </c>
      <c r="AB48" s="123"/>
      <c r="AC48" s="190">
        <v>-1010</v>
      </c>
      <c r="AD48" s="123"/>
      <c r="AE48" s="20">
        <v>-821</v>
      </c>
      <c r="AF48" s="123"/>
      <c r="AG48" s="20">
        <v>3471</v>
      </c>
      <c r="AH48" s="123"/>
      <c r="AI48" s="20">
        <v>-3077</v>
      </c>
    </row>
    <row r="49" spans="2:35" ht="15" customHeight="1" x14ac:dyDescent="0.25">
      <c r="B49" s="84"/>
      <c r="C49" s="85"/>
      <c r="D49" s="124"/>
      <c r="E49" s="85"/>
      <c r="F49" s="124"/>
      <c r="G49" s="85"/>
      <c r="H49" s="124"/>
      <c r="I49" s="85"/>
      <c r="J49" s="124"/>
      <c r="K49" s="85"/>
      <c r="L49" s="124"/>
      <c r="M49" s="85"/>
      <c r="N49" s="124"/>
      <c r="O49" s="85"/>
      <c r="P49" s="124"/>
      <c r="Q49" s="85"/>
      <c r="R49" s="125"/>
      <c r="S49" s="85"/>
      <c r="T49" s="125"/>
      <c r="U49" s="85"/>
      <c r="V49" s="125"/>
      <c r="W49" s="85"/>
      <c r="X49" s="125"/>
      <c r="Y49" s="85"/>
      <c r="Z49" s="125"/>
      <c r="AA49" s="85"/>
      <c r="AB49" s="125"/>
      <c r="AC49" s="85"/>
      <c r="AD49" s="124"/>
      <c r="AE49" s="85"/>
      <c r="AF49" s="124"/>
      <c r="AG49" s="85"/>
      <c r="AH49" s="124"/>
      <c r="AI49" s="85"/>
    </row>
    <row r="50" spans="2:35" ht="15" customHeight="1" x14ac:dyDescent="0.25">
      <c r="B50" s="77" t="s">
        <v>93</v>
      </c>
      <c r="C50" s="85"/>
      <c r="D50" s="124"/>
      <c r="E50" s="85"/>
      <c r="F50" s="124"/>
      <c r="G50" s="85"/>
      <c r="H50" s="124"/>
      <c r="I50" s="85"/>
      <c r="J50" s="124"/>
      <c r="K50" s="85"/>
      <c r="L50" s="124"/>
      <c r="M50" s="85"/>
      <c r="N50" s="124"/>
      <c r="O50" s="85"/>
      <c r="P50" s="124"/>
      <c r="Q50" s="85"/>
      <c r="R50" s="125"/>
      <c r="S50" s="85"/>
      <c r="T50" s="125"/>
      <c r="U50" s="85"/>
      <c r="V50" s="125"/>
      <c r="W50" s="85"/>
      <c r="X50" s="125"/>
      <c r="Y50" s="85"/>
      <c r="Z50" s="125"/>
      <c r="AA50" s="85"/>
      <c r="AB50" s="125"/>
      <c r="AC50" s="85"/>
      <c r="AD50" s="124"/>
      <c r="AE50" s="85"/>
      <c r="AF50" s="124"/>
      <c r="AG50" s="85"/>
      <c r="AH50" s="124"/>
      <c r="AI50" s="85"/>
    </row>
    <row r="51" spans="2:35" ht="15" customHeight="1" x14ac:dyDescent="0.25">
      <c r="B51" s="83" t="s">
        <v>133</v>
      </c>
      <c r="C51" s="20">
        <v>0</v>
      </c>
      <c r="D51" s="123"/>
      <c r="E51" s="20">
        <v>0</v>
      </c>
      <c r="F51" s="123"/>
      <c r="G51" s="20">
        <v>0</v>
      </c>
      <c r="H51" s="123"/>
      <c r="I51" s="20">
        <v>0</v>
      </c>
      <c r="J51" s="123"/>
      <c r="K51" s="20">
        <v>0</v>
      </c>
      <c r="L51" s="123"/>
      <c r="M51" s="190">
        <v>0</v>
      </c>
      <c r="N51" s="123"/>
      <c r="O51" s="20">
        <v>0</v>
      </c>
      <c r="P51" s="123"/>
      <c r="Q51" s="20">
        <v>0</v>
      </c>
      <c r="R51" s="123"/>
      <c r="S51" s="20">
        <v>0</v>
      </c>
      <c r="T51" s="123"/>
      <c r="U51" s="20">
        <v>-929</v>
      </c>
      <c r="V51" s="123"/>
      <c r="W51" s="20">
        <v>0</v>
      </c>
      <c r="X51" s="123"/>
      <c r="Y51" s="20">
        <v>0</v>
      </c>
      <c r="Z51" s="123"/>
      <c r="AA51" s="20">
        <v>-1303</v>
      </c>
      <c r="AB51" s="123"/>
      <c r="AC51" s="190">
        <v>-607</v>
      </c>
      <c r="AD51" s="123"/>
      <c r="AE51" s="20">
        <v>-2686</v>
      </c>
      <c r="AF51" s="123"/>
      <c r="AG51" s="20">
        <v>0</v>
      </c>
      <c r="AH51" s="123"/>
      <c r="AI51" s="20">
        <v>0</v>
      </c>
    </row>
    <row r="52" spans="2:35" ht="15" customHeight="1" x14ac:dyDescent="0.25">
      <c r="B52" s="83" t="s">
        <v>29</v>
      </c>
      <c r="C52" s="20">
        <v>0</v>
      </c>
      <c r="D52" s="123"/>
      <c r="E52" s="20">
        <v>0</v>
      </c>
      <c r="F52" s="123"/>
      <c r="G52" s="20">
        <v>0</v>
      </c>
      <c r="H52" s="123"/>
      <c r="I52" s="20">
        <v>0</v>
      </c>
      <c r="J52" s="123"/>
      <c r="K52" s="20">
        <v>0</v>
      </c>
      <c r="L52" s="123"/>
      <c r="M52" s="190">
        <v>0</v>
      </c>
      <c r="N52" s="123"/>
      <c r="O52" s="20">
        <v>0</v>
      </c>
      <c r="P52" s="123"/>
      <c r="Q52" s="20">
        <v>0</v>
      </c>
      <c r="R52" s="123"/>
      <c r="S52" s="20">
        <v>-2198</v>
      </c>
      <c r="T52" s="123"/>
      <c r="U52" s="20">
        <v>0</v>
      </c>
      <c r="V52" s="123"/>
      <c r="W52" s="20">
        <v>-2630</v>
      </c>
      <c r="X52" s="123"/>
      <c r="Y52" s="20">
        <v>3830</v>
      </c>
      <c r="Z52" s="123"/>
      <c r="AA52" s="20">
        <v>0</v>
      </c>
      <c r="AB52" s="123"/>
      <c r="AC52" s="190">
        <v>0</v>
      </c>
      <c r="AD52" s="123"/>
      <c r="AE52" s="20">
        <v>0</v>
      </c>
      <c r="AF52" s="123"/>
      <c r="AG52" s="20">
        <v>0</v>
      </c>
      <c r="AH52" s="123"/>
      <c r="AI52" s="20">
        <v>0</v>
      </c>
    </row>
    <row r="53" spans="2:35" ht="15" customHeight="1" x14ac:dyDescent="0.25">
      <c r="B53" s="83" t="s">
        <v>30</v>
      </c>
      <c r="C53" s="20">
        <v>17</v>
      </c>
      <c r="D53" s="123"/>
      <c r="E53" s="20">
        <v>43</v>
      </c>
      <c r="F53" s="123"/>
      <c r="G53" s="20">
        <v>4</v>
      </c>
      <c r="H53" s="123"/>
      <c r="I53" s="20">
        <v>1327</v>
      </c>
      <c r="J53" s="123"/>
      <c r="K53" s="20">
        <v>122</v>
      </c>
      <c r="L53" s="123"/>
      <c r="M53" s="190">
        <v>392</v>
      </c>
      <c r="N53" s="123"/>
      <c r="O53" s="20">
        <v>0</v>
      </c>
      <c r="P53" s="123"/>
      <c r="Q53" s="20">
        <v>0</v>
      </c>
      <c r="R53" s="123"/>
      <c r="S53" s="20">
        <v>18800</v>
      </c>
      <c r="T53" s="123"/>
      <c r="U53" s="20">
        <v>706</v>
      </c>
      <c r="V53" s="123"/>
      <c r="W53" s="20">
        <v>7766</v>
      </c>
      <c r="X53" s="123"/>
      <c r="Y53" s="20">
        <v>8318</v>
      </c>
      <c r="Z53" s="123"/>
      <c r="AA53" s="20">
        <v>-2626</v>
      </c>
      <c r="AB53" s="123"/>
      <c r="AC53" s="190">
        <v>285</v>
      </c>
      <c r="AD53" s="123"/>
      <c r="AE53" s="20">
        <v>20964</v>
      </c>
      <c r="AF53" s="123"/>
      <c r="AG53" s="20">
        <v>9457</v>
      </c>
      <c r="AH53" s="123"/>
      <c r="AI53" s="20">
        <v>3819</v>
      </c>
    </row>
    <row r="54" spans="2:35" ht="15" customHeight="1" x14ac:dyDescent="0.25">
      <c r="B54" s="83" t="s">
        <v>31</v>
      </c>
      <c r="C54" s="20">
        <v>0</v>
      </c>
      <c r="D54" s="123"/>
      <c r="E54" s="20">
        <v>0</v>
      </c>
      <c r="F54" s="123"/>
      <c r="G54" s="20">
        <v>0</v>
      </c>
      <c r="H54" s="123"/>
      <c r="I54" s="20">
        <v>0</v>
      </c>
      <c r="J54" s="123"/>
      <c r="K54" s="20">
        <v>0</v>
      </c>
      <c r="L54" s="123"/>
      <c r="M54" s="190">
        <v>0</v>
      </c>
      <c r="N54" s="123"/>
      <c r="O54" s="20">
        <v>0</v>
      </c>
      <c r="P54" s="123"/>
      <c r="Q54" s="20">
        <v>0</v>
      </c>
      <c r="R54" s="123"/>
      <c r="S54" s="20">
        <v>0</v>
      </c>
      <c r="T54" s="123"/>
      <c r="U54" s="20">
        <v>2764</v>
      </c>
      <c r="V54" s="123"/>
      <c r="W54" s="20">
        <v>0</v>
      </c>
      <c r="X54" s="123"/>
      <c r="Y54" s="20">
        <v>0</v>
      </c>
      <c r="Z54" s="123"/>
      <c r="AA54" s="20">
        <v>0</v>
      </c>
      <c r="AB54" s="123"/>
      <c r="AC54" s="190">
        <v>-1015</v>
      </c>
      <c r="AD54" s="123"/>
      <c r="AE54" s="20">
        <v>316</v>
      </c>
      <c r="AF54" s="123"/>
      <c r="AG54" s="20">
        <v>-381</v>
      </c>
      <c r="AH54" s="123"/>
      <c r="AI54" s="20">
        <v>2036</v>
      </c>
    </row>
    <row r="55" spans="2:35" ht="15" customHeight="1" x14ac:dyDescent="0.25">
      <c r="B55" s="83" t="s">
        <v>34</v>
      </c>
      <c r="C55" s="20">
        <v>104</v>
      </c>
      <c r="D55" s="123"/>
      <c r="E55" s="20">
        <v>37</v>
      </c>
      <c r="F55" s="123"/>
      <c r="G55" s="20">
        <v>13</v>
      </c>
      <c r="H55" s="123"/>
      <c r="I55" s="20">
        <v>-53</v>
      </c>
      <c r="J55" s="123"/>
      <c r="K55" s="20">
        <v>-53</v>
      </c>
      <c r="L55" s="123"/>
      <c r="M55" s="190">
        <v>-18</v>
      </c>
      <c r="N55" s="123"/>
      <c r="O55" s="20">
        <v>60</v>
      </c>
      <c r="P55" s="123"/>
      <c r="Q55" s="20">
        <v>-37</v>
      </c>
      <c r="R55" s="123"/>
      <c r="S55" s="20">
        <v>-895</v>
      </c>
      <c r="T55" s="123"/>
      <c r="U55" s="20">
        <v>-5355</v>
      </c>
      <c r="V55" s="123"/>
      <c r="W55" s="20">
        <v>5684</v>
      </c>
      <c r="X55" s="123"/>
      <c r="Y55" s="20">
        <v>4424</v>
      </c>
      <c r="Z55" s="123"/>
      <c r="AA55" s="20">
        <v>2209</v>
      </c>
      <c r="AB55" s="123"/>
      <c r="AC55" s="190">
        <v>-1124</v>
      </c>
      <c r="AD55" s="123"/>
      <c r="AE55" s="20">
        <v>5117</v>
      </c>
      <c r="AF55" s="123"/>
      <c r="AG55" s="20">
        <v>-2648</v>
      </c>
      <c r="AH55" s="123"/>
      <c r="AI55" s="20">
        <v>3980</v>
      </c>
    </row>
    <row r="56" spans="2:35" ht="15" customHeight="1" x14ac:dyDescent="0.25">
      <c r="B56" s="83" t="s">
        <v>94</v>
      </c>
      <c r="C56" s="20">
        <v>-2</v>
      </c>
      <c r="D56" s="123"/>
      <c r="E56" s="20">
        <v>4</v>
      </c>
      <c r="F56" s="123"/>
      <c r="G56" s="20">
        <v>44</v>
      </c>
      <c r="H56" s="123"/>
      <c r="I56" s="20">
        <v>102</v>
      </c>
      <c r="J56" s="123"/>
      <c r="K56" s="20">
        <v>5</v>
      </c>
      <c r="L56" s="123"/>
      <c r="M56" s="190">
        <v>71</v>
      </c>
      <c r="N56" s="123"/>
      <c r="O56" s="20">
        <v>-248</v>
      </c>
      <c r="P56" s="123"/>
      <c r="Q56" s="20">
        <v>7</v>
      </c>
      <c r="R56" s="123"/>
      <c r="S56" s="20">
        <v>-7082</v>
      </c>
      <c r="T56" s="123"/>
      <c r="U56" s="20">
        <v>0</v>
      </c>
      <c r="V56" s="123"/>
      <c r="W56" s="20">
        <v>-326</v>
      </c>
      <c r="X56" s="123"/>
      <c r="Y56" s="20">
        <v>701</v>
      </c>
      <c r="Z56" s="123"/>
      <c r="AA56" s="20">
        <v>-2607</v>
      </c>
      <c r="AB56" s="123"/>
      <c r="AC56" s="190">
        <v>0</v>
      </c>
      <c r="AD56" s="123"/>
      <c r="AE56" s="20">
        <v>-9356</v>
      </c>
      <c r="AF56" s="123"/>
      <c r="AG56" s="20">
        <v>-2267</v>
      </c>
      <c r="AH56" s="123"/>
      <c r="AI56" s="20">
        <v>-6536</v>
      </c>
    </row>
    <row r="57" spans="2:35" ht="15" customHeight="1" x14ac:dyDescent="0.25">
      <c r="B57" s="83" t="s">
        <v>90</v>
      </c>
      <c r="C57" s="20">
        <v>0</v>
      </c>
      <c r="D57" s="123"/>
      <c r="E57" s="20">
        <v>0</v>
      </c>
      <c r="F57" s="123"/>
      <c r="G57" s="20">
        <v>0</v>
      </c>
      <c r="H57" s="123"/>
      <c r="I57" s="20">
        <v>0</v>
      </c>
      <c r="J57" s="123"/>
      <c r="K57" s="20">
        <v>0</v>
      </c>
      <c r="L57" s="123"/>
      <c r="M57" s="190">
        <v>0</v>
      </c>
      <c r="N57" s="123"/>
      <c r="O57" s="20">
        <v>0</v>
      </c>
      <c r="P57" s="123"/>
      <c r="Q57" s="20">
        <v>0</v>
      </c>
      <c r="R57" s="123"/>
      <c r="S57" s="20">
        <v>370</v>
      </c>
      <c r="T57" s="123"/>
      <c r="U57" s="20">
        <v>94</v>
      </c>
      <c r="V57" s="123"/>
      <c r="W57" s="20">
        <v>0</v>
      </c>
      <c r="X57" s="123"/>
      <c r="Y57" s="20">
        <v>-2854</v>
      </c>
      <c r="Z57" s="123"/>
      <c r="AA57" s="20">
        <v>-865</v>
      </c>
      <c r="AB57" s="123"/>
      <c r="AC57" s="190">
        <v>-864</v>
      </c>
      <c r="AD57" s="123"/>
      <c r="AE57" s="20">
        <v>-2912</v>
      </c>
      <c r="AF57" s="123"/>
      <c r="AG57" s="20">
        <v>-4404</v>
      </c>
      <c r="AH57" s="123"/>
      <c r="AI57" s="20">
        <v>406</v>
      </c>
    </row>
    <row r="58" spans="2:35" ht="15" customHeight="1" x14ac:dyDescent="0.25">
      <c r="B58" s="83" t="s">
        <v>12</v>
      </c>
      <c r="C58" s="20">
        <v>0</v>
      </c>
      <c r="D58" s="123"/>
      <c r="E58" s="20">
        <v>0</v>
      </c>
      <c r="F58" s="123"/>
      <c r="G58" s="20">
        <v>0</v>
      </c>
      <c r="H58" s="123"/>
      <c r="I58" s="20">
        <v>0</v>
      </c>
      <c r="J58" s="123"/>
      <c r="K58" s="20">
        <v>0</v>
      </c>
      <c r="L58" s="123"/>
      <c r="M58" s="190">
        <v>0</v>
      </c>
      <c r="N58" s="123"/>
      <c r="O58" s="20">
        <v>0</v>
      </c>
      <c r="P58" s="123"/>
      <c r="Q58" s="20">
        <v>0</v>
      </c>
      <c r="R58" s="123"/>
      <c r="S58" s="20">
        <v>0</v>
      </c>
      <c r="T58" s="123"/>
      <c r="U58" s="20">
        <v>0</v>
      </c>
      <c r="V58" s="123"/>
      <c r="W58" s="20">
        <v>0</v>
      </c>
      <c r="X58" s="123"/>
      <c r="Y58" s="20">
        <v>0</v>
      </c>
      <c r="Z58" s="123"/>
      <c r="AA58" s="20">
        <v>0</v>
      </c>
      <c r="AB58" s="123"/>
      <c r="AC58" s="190">
        <v>0</v>
      </c>
      <c r="AD58" s="123"/>
      <c r="AE58" s="20">
        <v>-11434</v>
      </c>
      <c r="AF58" s="123"/>
      <c r="AG58" s="20">
        <v>31036</v>
      </c>
      <c r="AH58" s="123"/>
      <c r="AI58" s="20">
        <v>0</v>
      </c>
    </row>
    <row r="59" spans="2:35" ht="15" customHeight="1" x14ac:dyDescent="0.25">
      <c r="B59" s="83" t="s">
        <v>95</v>
      </c>
      <c r="C59" s="20">
        <v>0</v>
      </c>
      <c r="D59" s="123"/>
      <c r="E59" s="20">
        <v>0</v>
      </c>
      <c r="F59" s="123"/>
      <c r="G59" s="20">
        <v>0</v>
      </c>
      <c r="H59" s="123"/>
      <c r="I59" s="20">
        <v>0</v>
      </c>
      <c r="J59" s="123"/>
      <c r="K59" s="20">
        <v>0</v>
      </c>
      <c r="L59" s="123"/>
      <c r="M59" s="190">
        <v>0</v>
      </c>
      <c r="N59" s="123"/>
      <c r="O59" s="20">
        <v>0</v>
      </c>
      <c r="P59" s="123"/>
      <c r="Q59" s="20">
        <v>-21</v>
      </c>
      <c r="R59" s="123"/>
      <c r="S59" s="20">
        <v>91</v>
      </c>
      <c r="T59" s="123"/>
      <c r="U59" s="20">
        <v>-1</v>
      </c>
      <c r="V59" s="123"/>
      <c r="W59" s="20">
        <v>-8764</v>
      </c>
      <c r="X59" s="123"/>
      <c r="Y59" s="20">
        <v>-6529</v>
      </c>
      <c r="Z59" s="123"/>
      <c r="AA59" s="20">
        <v>-6860</v>
      </c>
      <c r="AB59" s="123"/>
      <c r="AC59" s="190">
        <v>-5613</v>
      </c>
      <c r="AD59" s="123"/>
      <c r="AE59" s="20">
        <v>-912</v>
      </c>
      <c r="AF59" s="123"/>
      <c r="AG59" s="20">
        <v>1699</v>
      </c>
      <c r="AH59" s="123"/>
      <c r="AI59" s="20">
        <v>637</v>
      </c>
    </row>
    <row r="60" spans="2:35" ht="15" customHeight="1" x14ac:dyDescent="0.25">
      <c r="B60" s="83" t="s">
        <v>96</v>
      </c>
      <c r="C60" s="20">
        <v>0</v>
      </c>
      <c r="D60" s="123"/>
      <c r="E60" s="20">
        <v>0</v>
      </c>
      <c r="F60" s="123"/>
      <c r="G60" s="20">
        <v>0</v>
      </c>
      <c r="H60" s="123"/>
      <c r="I60" s="20">
        <v>0</v>
      </c>
      <c r="J60" s="123"/>
      <c r="K60" s="20">
        <v>0</v>
      </c>
      <c r="L60" s="123"/>
      <c r="M60" s="190">
        <v>0</v>
      </c>
      <c r="N60" s="123"/>
      <c r="O60" s="20">
        <v>0</v>
      </c>
      <c r="P60" s="123"/>
      <c r="Q60" s="20">
        <v>0</v>
      </c>
      <c r="R60" s="123"/>
      <c r="S60" s="20">
        <v>-1873</v>
      </c>
      <c r="T60" s="123"/>
      <c r="U60" s="20">
        <v>-907</v>
      </c>
      <c r="V60" s="123"/>
      <c r="W60" s="20">
        <v>-2948</v>
      </c>
      <c r="X60" s="123"/>
      <c r="Y60" s="20">
        <v>-2023</v>
      </c>
      <c r="Z60" s="123"/>
      <c r="AA60" s="20">
        <v>-1242</v>
      </c>
      <c r="AB60" s="123"/>
      <c r="AC60" s="190">
        <v>-581</v>
      </c>
      <c r="AD60" s="123"/>
      <c r="AE60" s="20">
        <v>-3807</v>
      </c>
      <c r="AF60" s="123"/>
      <c r="AG60" s="20">
        <v>0</v>
      </c>
      <c r="AH60" s="123"/>
      <c r="AI60" s="20">
        <v>0</v>
      </c>
    </row>
    <row r="61" spans="2:35" ht="15" customHeight="1" x14ac:dyDescent="0.25">
      <c r="B61" s="83" t="s">
        <v>134</v>
      </c>
      <c r="C61" s="20">
        <v>0</v>
      </c>
      <c r="D61" s="123"/>
      <c r="E61" s="20">
        <v>0</v>
      </c>
      <c r="F61" s="123"/>
      <c r="G61" s="20">
        <v>0</v>
      </c>
      <c r="H61" s="123"/>
      <c r="I61" s="20">
        <v>0</v>
      </c>
      <c r="J61" s="123"/>
      <c r="K61" s="20">
        <v>0</v>
      </c>
      <c r="L61" s="123"/>
      <c r="M61" s="190">
        <v>0</v>
      </c>
      <c r="N61" s="123"/>
      <c r="O61" s="20">
        <v>0</v>
      </c>
      <c r="P61" s="123"/>
      <c r="Q61" s="20">
        <v>0</v>
      </c>
      <c r="R61" s="123"/>
      <c r="S61" s="20">
        <v>0</v>
      </c>
      <c r="T61" s="123"/>
      <c r="U61" s="20">
        <v>0</v>
      </c>
      <c r="V61" s="123"/>
      <c r="W61" s="20">
        <v>0</v>
      </c>
      <c r="X61" s="123"/>
      <c r="Y61" s="20">
        <v>0</v>
      </c>
      <c r="Z61" s="123"/>
      <c r="AA61" s="20">
        <v>-2239</v>
      </c>
      <c r="AB61" s="123"/>
      <c r="AC61" s="190">
        <v>0</v>
      </c>
      <c r="AD61" s="123"/>
      <c r="AE61" s="20">
        <v>0</v>
      </c>
      <c r="AF61" s="123"/>
      <c r="AG61" s="20">
        <v>-6982</v>
      </c>
      <c r="AH61" s="123"/>
      <c r="AI61" s="20">
        <v>-8262</v>
      </c>
    </row>
    <row r="62" spans="2:35" ht="15" customHeight="1" x14ac:dyDescent="0.25">
      <c r="B62" s="83" t="s">
        <v>162</v>
      </c>
      <c r="C62" s="20">
        <v>0</v>
      </c>
      <c r="D62" s="123"/>
      <c r="E62" s="20">
        <v>0</v>
      </c>
      <c r="F62" s="123"/>
      <c r="G62" s="20">
        <v>0</v>
      </c>
      <c r="H62" s="123"/>
      <c r="I62" s="20">
        <v>0</v>
      </c>
      <c r="J62" s="123"/>
      <c r="K62" s="20">
        <v>0</v>
      </c>
      <c r="L62" s="123"/>
      <c r="M62" s="190">
        <v>0</v>
      </c>
      <c r="N62" s="123"/>
      <c r="O62" s="20">
        <v>0</v>
      </c>
      <c r="P62" s="123"/>
      <c r="Q62" s="20">
        <v>0</v>
      </c>
      <c r="R62" s="123"/>
      <c r="S62" s="20">
        <v>-2193</v>
      </c>
      <c r="T62" s="123"/>
      <c r="U62" s="20">
        <v>-1055</v>
      </c>
      <c r="V62" s="123"/>
      <c r="W62" s="20">
        <v>-2905</v>
      </c>
      <c r="X62" s="123"/>
      <c r="Y62" s="20"/>
      <c r="Z62" s="123"/>
      <c r="AA62" s="20"/>
      <c r="AB62" s="123"/>
      <c r="AC62" s="190"/>
      <c r="AD62" s="123"/>
      <c r="AE62" s="20">
        <v>0</v>
      </c>
      <c r="AF62" s="20">
        <v>0</v>
      </c>
      <c r="AG62" s="20">
        <v>0</v>
      </c>
      <c r="AH62" s="20">
        <v>0</v>
      </c>
      <c r="AI62" s="20">
        <v>0</v>
      </c>
    </row>
    <row r="63" spans="2:35" ht="15" customHeight="1" x14ac:dyDescent="0.25">
      <c r="B63" s="83" t="s">
        <v>168</v>
      </c>
      <c r="C63" s="20">
        <v>0</v>
      </c>
      <c r="D63" s="123"/>
      <c r="E63" s="20">
        <v>0</v>
      </c>
      <c r="F63" s="123"/>
      <c r="G63" s="20">
        <v>0</v>
      </c>
      <c r="H63" s="123"/>
      <c r="I63" s="20">
        <v>0</v>
      </c>
      <c r="J63" s="123"/>
      <c r="K63" s="20">
        <v>0</v>
      </c>
      <c r="L63" s="123"/>
      <c r="M63" s="190">
        <v>0</v>
      </c>
      <c r="N63" s="123"/>
      <c r="O63" s="20">
        <v>0</v>
      </c>
      <c r="P63" s="123"/>
      <c r="Q63" s="20">
        <v>0</v>
      </c>
      <c r="R63" s="123"/>
      <c r="S63" s="20">
        <v>-954</v>
      </c>
      <c r="T63" s="123"/>
      <c r="U63" s="20"/>
      <c r="V63" s="123"/>
      <c r="W63" s="20"/>
      <c r="X63" s="123"/>
      <c r="Y63" s="20"/>
      <c r="Z63" s="123"/>
      <c r="AA63" s="20"/>
      <c r="AB63" s="123"/>
      <c r="AC63" s="190"/>
      <c r="AD63" s="123"/>
      <c r="AE63" s="20"/>
      <c r="AF63" s="20"/>
      <c r="AG63" s="20"/>
      <c r="AH63" s="20"/>
      <c r="AI63" s="20"/>
    </row>
    <row r="64" spans="2:35" ht="15" customHeight="1" x14ac:dyDescent="0.25">
      <c r="B64" s="83" t="s">
        <v>156</v>
      </c>
      <c r="C64" s="20">
        <v>0</v>
      </c>
      <c r="D64" s="123"/>
      <c r="E64" s="20">
        <v>0</v>
      </c>
      <c r="F64" s="123"/>
      <c r="G64" s="20">
        <v>0</v>
      </c>
      <c r="H64" s="123"/>
      <c r="I64" s="20">
        <v>0</v>
      </c>
      <c r="J64" s="123"/>
      <c r="K64" s="20">
        <v>0</v>
      </c>
      <c r="L64" s="123"/>
      <c r="M64" s="190">
        <v>0</v>
      </c>
      <c r="N64" s="123"/>
      <c r="O64" s="20">
        <v>0</v>
      </c>
      <c r="P64" s="123"/>
      <c r="Q64" s="20">
        <v>0</v>
      </c>
      <c r="R64" s="123"/>
      <c r="S64" s="20">
        <v>-6122</v>
      </c>
      <c r="T64" s="123"/>
      <c r="U64" s="20">
        <v>-2468</v>
      </c>
      <c r="V64" s="123"/>
      <c r="W64" s="20">
        <v>6865</v>
      </c>
      <c r="X64" s="123"/>
      <c r="Y64" s="20">
        <v>8318</v>
      </c>
      <c r="Z64" s="123"/>
      <c r="AA64" s="20"/>
      <c r="AB64" s="123"/>
      <c r="AC64" s="190"/>
      <c r="AD64" s="123"/>
      <c r="AE64" s="20">
        <v>0</v>
      </c>
      <c r="AF64" s="20">
        <v>0</v>
      </c>
      <c r="AG64" s="20">
        <v>0</v>
      </c>
      <c r="AH64" s="20">
        <v>0</v>
      </c>
      <c r="AI64" s="20">
        <v>0</v>
      </c>
    </row>
    <row r="65" spans="2:35" ht="15" customHeight="1" x14ac:dyDescent="0.25">
      <c r="B65" s="83" t="s">
        <v>36</v>
      </c>
      <c r="C65" s="20">
        <v>0</v>
      </c>
      <c r="D65" s="123"/>
      <c r="E65" s="20">
        <v>0</v>
      </c>
      <c r="F65" s="123"/>
      <c r="G65" s="20">
        <v>-121</v>
      </c>
      <c r="H65" s="123"/>
      <c r="I65" s="20">
        <v>-121</v>
      </c>
      <c r="J65" s="123"/>
      <c r="K65" s="20">
        <v>-121</v>
      </c>
      <c r="L65" s="123"/>
      <c r="M65" s="190">
        <v>108</v>
      </c>
      <c r="N65" s="123"/>
      <c r="O65" s="20">
        <v>-139</v>
      </c>
      <c r="P65" s="123"/>
      <c r="Q65" s="20">
        <v>-227</v>
      </c>
      <c r="R65" s="123"/>
      <c r="S65" s="20">
        <v>-269</v>
      </c>
      <c r="T65" s="123"/>
      <c r="U65" s="20">
        <v>-275</v>
      </c>
      <c r="V65" s="123"/>
      <c r="W65" s="20">
        <v>-4180</v>
      </c>
      <c r="X65" s="123"/>
      <c r="Y65" s="20">
        <v>-3508</v>
      </c>
      <c r="Z65" s="123"/>
      <c r="AA65" s="20">
        <v>0</v>
      </c>
      <c r="AB65" s="123"/>
      <c r="AC65" s="190">
        <v>-1133</v>
      </c>
      <c r="AD65" s="123"/>
      <c r="AE65" s="20">
        <v>4469</v>
      </c>
      <c r="AF65" s="123"/>
      <c r="AG65" s="20">
        <v>-24</v>
      </c>
      <c r="AH65" s="123"/>
      <c r="AI65" s="20">
        <v>-2997</v>
      </c>
    </row>
    <row r="66" spans="2:35" ht="15" customHeight="1" x14ac:dyDescent="0.25">
      <c r="B66" s="86"/>
      <c r="C66" s="85"/>
      <c r="D66" s="121"/>
      <c r="E66" s="85"/>
      <c r="F66" s="121"/>
      <c r="G66" s="85"/>
      <c r="H66" s="121"/>
      <c r="I66" s="85"/>
      <c r="J66" s="121"/>
      <c r="K66" s="85"/>
      <c r="L66" s="121"/>
      <c r="M66" s="85"/>
      <c r="N66" s="121"/>
      <c r="O66" s="85"/>
      <c r="P66" s="121"/>
      <c r="Q66" s="85"/>
      <c r="R66" s="125"/>
      <c r="S66" s="85"/>
      <c r="T66" s="125"/>
      <c r="U66" s="85"/>
      <c r="V66" s="125"/>
      <c r="W66" s="85"/>
      <c r="X66" s="125"/>
      <c r="Y66" s="85"/>
      <c r="Z66" s="125"/>
      <c r="AA66" s="85"/>
      <c r="AB66" s="125"/>
      <c r="AC66" s="85"/>
      <c r="AD66" s="121"/>
      <c r="AE66" s="85"/>
      <c r="AF66" s="121"/>
      <c r="AG66" s="85"/>
      <c r="AH66" s="121"/>
      <c r="AI66" s="85"/>
    </row>
    <row r="67" spans="2:35" ht="15" customHeight="1" x14ac:dyDescent="0.25">
      <c r="B67" s="77" t="s">
        <v>97</v>
      </c>
      <c r="C67" s="23">
        <v>-4211</v>
      </c>
      <c r="D67" s="182"/>
      <c r="E67" s="23">
        <v>-1771</v>
      </c>
      <c r="F67" s="182"/>
      <c r="G67" s="23">
        <v>2724</v>
      </c>
      <c r="H67" s="182"/>
      <c r="I67" s="23">
        <v>-3310</v>
      </c>
      <c r="J67" s="182"/>
      <c r="K67" s="23">
        <v>-1021</v>
      </c>
      <c r="L67" s="182"/>
      <c r="M67" s="23">
        <v>734</v>
      </c>
      <c r="N67" s="182"/>
      <c r="O67" s="23">
        <v>-1860</v>
      </c>
      <c r="P67" s="182"/>
      <c r="Q67" s="23">
        <v>-6741</v>
      </c>
      <c r="R67" s="125"/>
      <c r="S67" s="23">
        <v>-26468</v>
      </c>
      <c r="T67" s="125"/>
      <c r="U67" s="23">
        <v>-12704</v>
      </c>
      <c r="V67" s="125"/>
      <c r="W67" s="23">
        <v>36951</v>
      </c>
      <c r="X67" s="125"/>
      <c r="Y67" s="23">
        <v>27874</v>
      </c>
      <c r="Z67" s="125"/>
      <c r="AA67" s="23">
        <v>5989</v>
      </c>
      <c r="AB67" s="125"/>
      <c r="AC67" s="23">
        <v>-5912</v>
      </c>
      <c r="AD67" s="182"/>
      <c r="AE67" s="23">
        <v>3028</v>
      </c>
      <c r="AF67" s="182"/>
      <c r="AG67" s="23">
        <v>-33624</v>
      </c>
      <c r="AH67" s="182"/>
      <c r="AI67" s="23">
        <v>24168</v>
      </c>
    </row>
    <row r="68" spans="2:35" ht="15" customHeight="1" x14ac:dyDescent="0.25">
      <c r="B68" s="87"/>
      <c r="C68" s="81"/>
      <c r="D68" s="121"/>
      <c r="E68" s="81"/>
      <c r="F68" s="121"/>
      <c r="G68" s="81"/>
      <c r="H68" s="121"/>
      <c r="I68" s="81"/>
      <c r="J68" s="121"/>
      <c r="K68" s="81"/>
      <c r="L68" s="121"/>
      <c r="M68" s="81"/>
      <c r="N68" s="121"/>
      <c r="O68" s="81"/>
      <c r="P68" s="121"/>
      <c r="Q68" s="81"/>
      <c r="R68" s="122"/>
      <c r="S68" s="81"/>
      <c r="T68" s="122"/>
      <c r="U68" s="81"/>
      <c r="V68" s="122"/>
      <c r="W68" s="81"/>
      <c r="X68" s="122"/>
      <c r="Y68" s="81"/>
      <c r="Z68" s="122"/>
      <c r="AA68" s="81"/>
      <c r="AB68" s="122"/>
      <c r="AC68" s="81"/>
      <c r="AD68" s="121"/>
      <c r="AE68" s="81"/>
      <c r="AF68" s="121"/>
      <c r="AG68" s="81"/>
      <c r="AH68" s="121"/>
      <c r="AI68" s="81"/>
    </row>
    <row r="69" spans="2:35" ht="15" customHeight="1" x14ac:dyDescent="0.25">
      <c r="B69" s="83" t="s">
        <v>98</v>
      </c>
      <c r="C69" s="20">
        <v>0</v>
      </c>
      <c r="D69" s="123"/>
      <c r="E69" s="20">
        <v>0</v>
      </c>
      <c r="F69" s="123"/>
      <c r="G69" s="20">
        <v>0</v>
      </c>
      <c r="H69" s="123"/>
      <c r="I69" s="20">
        <v>0</v>
      </c>
      <c r="J69" s="123"/>
      <c r="K69" s="20">
        <v>0</v>
      </c>
      <c r="L69" s="123"/>
      <c r="M69" s="190">
        <v>0</v>
      </c>
      <c r="N69" s="123"/>
      <c r="O69" s="20">
        <v>-336</v>
      </c>
      <c r="P69" s="123"/>
      <c r="Q69" s="20">
        <v>0</v>
      </c>
      <c r="R69" s="123"/>
      <c r="S69" s="20">
        <v>0</v>
      </c>
      <c r="T69" s="123"/>
      <c r="U69" s="20">
        <v>0</v>
      </c>
      <c r="V69" s="123"/>
      <c r="W69" s="20">
        <v>0</v>
      </c>
      <c r="X69" s="123"/>
      <c r="Y69" s="20">
        <v>0</v>
      </c>
      <c r="Z69" s="123"/>
      <c r="AA69" s="20">
        <v>0</v>
      </c>
      <c r="AB69" s="123"/>
      <c r="AC69" s="190">
        <v>0</v>
      </c>
      <c r="AD69" s="123"/>
      <c r="AE69" s="20">
        <v>-336</v>
      </c>
      <c r="AF69" s="123"/>
      <c r="AG69" s="20">
        <v>0</v>
      </c>
      <c r="AH69" s="123"/>
      <c r="AI69" s="20">
        <v>0</v>
      </c>
    </row>
    <row r="70" spans="2:35" ht="15" customHeight="1" x14ac:dyDescent="0.25">
      <c r="B70" s="83" t="s">
        <v>20</v>
      </c>
      <c r="C70" s="20">
        <v>0</v>
      </c>
      <c r="D70" s="123"/>
      <c r="E70" s="20">
        <v>0</v>
      </c>
      <c r="F70" s="123"/>
      <c r="G70" s="20">
        <v>0</v>
      </c>
      <c r="H70" s="123"/>
      <c r="I70" s="20">
        <v>0</v>
      </c>
      <c r="J70" s="123"/>
      <c r="K70" s="20">
        <v>0</v>
      </c>
      <c r="L70" s="123"/>
      <c r="M70" s="190">
        <v>0</v>
      </c>
      <c r="N70" s="123"/>
      <c r="O70" s="20">
        <v>0</v>
      </c>
      <c r="P70" s="123"/>
      <c r="Q70" s="20">
        <v>0</v>
      </c>
      <c r="R70" s="123"/>
      <c r="S70" s="20">
        <v>8444</v>
      </c>
      <c r="T70" s="123"/>
      <c r="U70" s="20">
        <v>3211</v>
      </c>
      <c r="V70" s="123"/>
      <c r="W70" s="20">
        <v>7658</v>
      </c>
      <c r="X70" s="123"/>
      <c r="Y70" s="20">
        <v>7813</v>
      </c>
      <c r="Z70" s="123"/>
      <c r="AA70" s="20">
        <v>7944</v>
      </c>
      <c r="AB70" s="123"/>
      <c r="AC70" s="190">
        <v>8028</v>
      </c>
      <c r="AD70" s="123"/>
      <c r="AE70" s="20">
        <v>-4608</v>
      </c>
      <c r="AF70" s="123"/>
      <c r="AG70" s="20">
        <v>-547</v>
      </c>
      <c r="AH70" s="123"/>
      <c r="AI70" s="20">
        <v>16733</v>
      </c>
    </row>
    <row r="71" spans="2:35" ht="15" customHeight="1" x14ac:dyDescent="0.25">
      <c r="B71" s="83" t="s">
        <v>99</v>
      </c>
      <c r="C71" s="20">
        <v>0</v>
      </c>
      <c r="D71" s="123"/>
      <c r="E71" s="20">
        <v>0</v>
      </c>
      <c r="F71" s="123"/>
      <c r="G71" s="20">
        <v>0</v>
      </c>
      <c r="H71" s="123"/>
      <c r="I71" s="20">
        <v>0</v>
      </c>
      <c r="J71" s="123"/>
      <c r="K71" s="20">
        <v>0</v>
      </c>
      <c r="L71" s="123"/>
      <c r="M71" s="190">
        <v>0</v>
      </c>
      <c r="N71" s="123"/>
      <c r="O71" s="20">
        <v>0</v>
      </c>
      <c r="P71" s="123"/>
      <c r="Q71" s="20">
        <v>4988</v>
      </c>
      <c r="R71" s="123"/>
      <c r="S71" s="20">
        <v>-7697</v>
      </c>
      <c r="T71" s="123"/>
      <c r="U71" s="20">
        <v>-3946</v>
      </c>
      <c r="V71" s="123"/>
      <c r="W71" s="20">
        <v>0</v>
      </c>
      <c r="X71" s="123"/>
      <c r="Y71" s="20">
        <v>-20067</v>
      </c>
      <c r="Z71" s="123"/>
      <c r="AA71" s="20">
        <v>-10955</v>
      </c>
      <c r="AB71" s="123"/>
      <c r="AC71" s="190">
        <v>-6365</v>
      </c>
      <c r="AD71" s="123"/>
      <c r="AE71" s="20">
        <v>-18903</v>
      </c>
      <c r="AF71" s="123"/>
      <c r="AG71" s="20">
        <v>-19483</v>
      </c>
      <c r="AH71" s="123"/>
      <c r="AI71" s="20">
        <v>-23444</v>
      </c>
    </row>
    <row r="72" spans="2:35" ht="15" customHeight="1" x14ac:dyDescent="0.25">
      <c r="B72" s="83" t="s">
        <v>135</v>
      </c>
      <c r="C72" s="20">
        <v>0</v>
      </c>
      <c r="D72" s="123"/>
      <c r="E72" s="20">
        <v>0</v>
      </c>
      <c r="F72" s="123"/>
      <c r="G72" s="20">
        <v>0</v>
      </c>
      <c r="H72" s="123"/>
      <c r="I72" s="20">
        <v>0</v>
      </c>
      <c r="J72" s="123"/>
      <c r="K72" s="20">
        <v>0</v>
      </c>
      <c r="L72" s="123"/>
      <c r="M72" s="190">
        <v>0</v>
      </c>
      <c r="N72" s="123"/>
      <c r="O72" s="20">
        <v>0</v>
      </c>
      <c r="P72" s="123"/>
      <c r="Q72" s="20">
        <v>1000</v>
      </c>
      <c r="R72" s="123"/>
      <c r="S72" s="20">
        <v>0</v>
      </c>
      <c r="T72" s="123"/>
      <c r="U72" s="20">
        <v>0</v>
      </c>
      <c r="V72" s="123"/>
      <c r="W72" s="20">
        <v>0</v>
      </c>
      <c r="X72" s="123"/>
      <c r="Y72" s="20">
        <v>0</v>
      </c>
      <c r="Z72" s="123"/>
      <c r="AA72" s="20">
        <v>0</v>
      </c>
      <c r="AB72" s="123"/>
      <c r="AC72" s="190">
        <v>0</v>
      </c>
      <c r="AD72" s="123"/>
      <c r="AE72" s="20">
        <v>0</v>
      </c>
      <c r="AF72" s="123"/>
      <c r="AG72" s="20">
        <v>1000</v>
      </c>
      <c r="AH72" s="123"/>
      <c r="AI72" s="20">
        <v>0</v>
      </c>
    </row>
    <row r="73" spans="2:35" ht="15" customHeight="1" x14ac:dyDescent="0.25">
      <c r="B73" s="83" t="s">
        <v>100</v>
      </c>
      <c r="C73" s="20">
        <v>4212</v>
      </c>
      <c r="D73" s="123"/>
      <c r="E73" s="20">
        <v>1771</v>
      </c>
      <c r="F73" s="123"/>
      <c r="G73" s="20">
        <v>2723</v>
      </c>
      <c r="H73" s="123"/>
      <c r="I73" s="20">
        <v>3309</v>
      </c>
      <c r="J73" s="123"/>
      <c r="K73" s="20">
        <v>1020</v>
      </c>
      <c r="L73" s="123"/>
      <c r="M73" s="190">
        <v>-731</v>
      </c>
      <c r="N73" s="123"/>
      <c r="O73" s="20">
        <v>2188</v>
      </c>
      <c r="P73" s="123"/>
      <c r="Q73" s="20">
        <v>754</v>
      </c>
      <c r="R73" s="123"/>
      <c r="S73" s="20">
        <v>0</v>
      </c>
      <c r="T73" s="123"/>
      <c r="U73" s="20">
        <v>0</v>
      </c>
      <c r="V73" s="123"/>
      <c r="W73" s="20">
        <v>0</v>
      </c>
      <c r="X73" s="123"/>
      <c r="Y73" s="20">
        <v>0</v>
      </c>
      <c r="Z73" s="123"/>
      <c r="AA73" s="20">
        <v>0</v>
      </c>
      <c r="AB73" s="123"/>
      <c r="AC73" s="190">
        <v>0</v>
      </c>
      <c r="AD73" s="123"/>
      <c r="AE73" s="20">
        <v>0</v>
      </c>
      <c r="AF73" s="123"/>
      <c r="AG73" s="20">
        <v>0</v>
      </c>
      <c r="AH73" s="123"/>
      <c r="AI73" s="20">
        <v>0</v>
      </c>
    </row>
    <row r="74" spans="2:35" ht="15" customHeight="1" x14ac:dyDescent="0.25">
      <c r="B74" s="83" t="s">
        <v>101</v>
      </c>
      <c r="C74" s="20">
        <v>0</v>
      </c>
      <c r="D74" s="123"/>
      <c r="E74" s="20">
        <v>0</v>
      </c>
      <c r="F74" s="123"/>
      <c r="G74" s="20">
        <v>0</v>
      </c>
      <c r="H74" s="123"/>
      <c r="I74" s="20">
        <v>0</v>
      </c>
      <c r="J74" s="123"/>
      <c r="K74" s="20">
        <v>0</v>
      </c>
      <c r="L74" s="123"/>
      <c r="M74" s="190">
        <v>0</v>
      </c>
      <c r="N74" s="123"/>
      <c r="O74" s="20">
        <v>0</v>
      </c>
      <c r="P74" s="123"/>
      <c r="Q74" s="20">
        <v>0</v>
      </c>
      <c r="R74" s="123"/>
      <c r="S74" s="20">
        <v>0</v>
      </c>
      <c r="T74" s="123"/>
      <c r="U74" s="20">
        <v>0</v>
      </c>
      <c r="V74" s="123"/>
      <c r="W74" s="20">
        <v>0</v>
      </c>
      <c r="X74" s="123"/>
      <c r="Y74" s="20">
        <v>0</v>
      </c>
      <c r="Z74" s="123"/>
      <c r="AA74" s="20">
        <v>0</v>
      </c>
      <c r="AB74" s="123"/>
      <c r="AC74" s="190">
        <v>0</v>
      </c>
      <c r="AD74" s="123"/>
      <c r="AE74" s="20">
        <v>0</v>
      </c>
      <c r="AF74" s="123"/>
      <c r="AG74" s="20">
        <v>102939</v>
      </c>
      <c r="AH74" s="123"/>
      <c r="AI74" s="20">
        <v>5559</v>
      </c>
    </row>
    <row r="75" spans="2:35" ht="15" customHeight="1" x14ac:dyDescent="0.25">
      <c r="B75" s="83" t="s">
        <v>102</v>
      </c>
      <c r="C75" s="20">
        <v>0</v>
      </c>
      <c r="D75" s="123"/>
      <c r="E75" s="20">
        <v>0</v>
      </c>
      <c r="F75" s="123"/>
      <c r="G75" s="20">
        <v>0</v>
      </c>
      <c r="H75" s="123"/>
      <c r="I75" s="20">
        <v>0</v>
      </c>
      <c r="J75" s="123"/>
      <c r="K75" s="20">
        <v>0</v>
      </c>
      <c r="L75" s="123"/>
      <c r="M75" s="190">
        <v>0</v>
      </c>
      <c r="N75" s="123"/>
      <c r="O75" s="20">
        <v>0</v>
      </c>
      <c r="P75" s="123"/>
      <c r="Q75" s="20">
        <v>0</v>
      </c>
      <c r="R75" s="123"/>
      <c r="S75" s="20">
        <v>0</v>
      </c>
      <c r="T75" s="123"/>
      <c r="U75" s="20">
        <v>0</v>
      </c>
      <c r="V75" s="123"/>
      <c r="W75" s="20">
        <v>0</v>
      </c>
      <c r="X75" s="123"/>
      <c r="Y75" s="20">
        <v>0</v>
      </c>
      <c r="Z75" s="123"/>
      <c r="AA75" s="20">
        <v>0</v>
      </c>
      <c r="AB75" s="123"/>
      <c r="AC75" s="190">
        <v>0</v>
      </c>
      <c r="AD75" s="123"/>
      <c r="AE75" s="20">
        <v>0</v>
      </c>
      <c r="AF75" s="123"/>
      <c r="AG75" s="20">
        <v>-3582</v>
      </c>
      <c r="AH75" s="123"/>
      <c r="AI75" s="20">
        <v>0</v>
      </c>
    </row>
    <row r="76" spans="2:35" ht="15" customHeight="1" x14ac:dyDescent="0.25">
      <c r="B76" s="84"/>
      <c r="C76" s="81"/>
      <c r="D76" s="121"/>
      <c r="E76" s="81"/>
      <c r="F76" s="121"/>
      <c r="G76" s="81"/>
      <c r="H76" s="121"/>
      <c r="I76" s="81"/>
      <c r="J76" s="121"/>
      <c r="K76" s="81"/>
      <c r="L76" s="121"/>
      <c r="M76" s="81"/>
      <c r="N76" s="121"/>
      <c r="O76" s="81"/>
      <c r="P76" s="121"/>
      <c r="Q76" s="81"/>
      <c r="R76" s="122"/>
      <c r="S76" s="81"/>
      <c r="T76" s="122"/>
      <c r="U76" s="81"/>
      <c r="V76" s="122"/>
      <c r="W76" s="81"/>
      <c r="X76" s="122"/>
      <c r="Y76" s="81"/>
      <c r="Z76" s="122"/>
      <c r="AA76" s="81"/>
      <c r="AB76" s="122"/>
      <c r="AC76" s="81"/>
      <c r="AD76" s="121"/>
      <c r="AE76" s="81"/>
      <c r="AF76" s="121"/>
      <c r="AG76" s="81"/>
      <c r="AH76" s="121"/>
      <c r="AI76" s="81"/>
    </row>
    <row r="77" spans="2:35" ht="15" customHeight="1" x14ac:dyDescent="0.25">
      <c r="B77" s="77" t="s">
        <v>103</v>
      </c>
      <c r="C77" s="23">
        <v>4212</v>
      </c>
      <c r="D77" s="182"/>
      <c r="E77" s="23">
        <v>1771</v>
      </c>
      <c r="F77" s="182"/>
      <c r="G77" s="23">
        <f>SUM(G15:G75)</f>
        <v>2723</v>
      </c>
      <c r="H77" s="182"/>
      <c r="I77" s="23">
        <v>3309</v>
      </c>
      <c r="J77" s="182"/>
      <c r="K77" s="23">
        <v>1020</v>
      </c>
      <c r="L77" s="182"/>
      <c r="M77" s="23">
        <v>-731</v>
      </c>
      <c r="N77" s="182"/>
      <c r="O77" s="23">
        <v>1852</v>
      </c>
      <c r="P77" s="182"/>
      <c r="Q77" s="23">
        <v>6742</v>
      </c>
      <c r="R77" s="125"/>
      <c r="S77" s="23">
        <v>747</v>
      </c>
      <c r="T77" s="125"/>
      <c r="U77" s="23">
        <v>-735</v>
      </c>
      <c r="V77" s="125"/>
      <c r="W77" s="23">
        <v>7658</v>
      </c>
      <c r="X77" s="125"/>
      <c r="Y77" s="23">
        <v>-12254</v>
      </c>
      <c r="Z77" s="125"/>
      <c r="AA77" s="23">
        <v>-3011</v>
      </c>
      <c r="AB77" s="125"/>
      <c r="AC77" s="23">
        <v>1663</v>
      </c>
      <c r="AD77" s="182"/>
      <c r="AE77" s="23">
        <v>-23847</v>
      </c>
      <c r="AF77" s="182"/>
      <c r="AG77" s="23">
        <v>80327</v>
      </c>
      <c r="AH77" s="182"/>
      <c r="AI77" s="23">
        <v>-1152</v>
      </c>
    </row>
    <row r="78" spans="2:35" ht="15" customHeight="1" x14ac:dyDescent="0.25">
      <c r="B78" s="87"/>
      <c r="C78" s="81"/>
      <c r="D78" s="121"/>
      <c r="E78" s="81"/>
      <c r="F78" s="121"/>
      <c r="G78" s="81"/>
      <c r="H78" s="121"/>
      <c r="I78" s="81"/>
      <c r="J78" s="121"/>
      <c r="K78" s="81"/>
      <c r="L78" s="121"/>
      <c r="M78" s="81"/>
      <c r="N78" s="121"/>
      <c r="O78" s="81"/>
      <c r="P78" s="121"/>
      <c r="Q78" s="81"/>
      <c r="R78" s="122"/>
      <c r="S78" s="81"/>
      <c r="T78" s="122"/>
      <c r="U78" s="81"/>
      <c r="V78" s="122"/>
      <c r="W78" s="81"/>
      <c r="X78" s="122"/>
      <c r="Y78" s="81"/>
      <c r="Z78" s="122"/>
      <c r="AA78" s="81"/>
      <c r="AB78" s="122"/>
      <c r="AC78" s="81"/>
      <c r="AD78" s="121"/>
      <c r="AE78" s="81"/>
      <c r="AF78" s="121"/>
      <c r="AG78" s="81"/>
      <c r="AH78" s="121"/>
      <c r="AI78" s="81"/>
    </row>
    <row r="79" spans="2:35" ht="15" customHeight="1" x14ac:dyDescent="0.25">
      <c r="B79" s="83" t="s">
        <v>104</v>
      </c>
      <c r="C79" s="20">
        <v>0</v>
      </c>
      <c r="D79" s="123"/>
      <c r="E79" s="20">
        <v>0</v>
      </c>
      <c r="F79" s="123"/>
      <c r="G79" s="20">
        <v>0</v>
      </c>
      <c r="H79" s="123"/>
      <c r="I79" s="20">
        <v>0</v>
      </c>
      <c r="J79" s="123"/>
      <c r="K79" s="20">
        <v>0</v>
      </c>
      <c r="L79" s="123"/>
      <c r="M79" s="190">
        <v>0</v>
      </c>
      <c r="N79" s="123"/>
      <c r="O79" s="20">
        <v>8</v>
      </c>
      <c r="P79" s="123"/>
      <c r="Q79" s="20">
        <v>0</v>
      </c>
      <c r="R79" s="123"/>
      <c r="S79" s="20">
        <v>0</v>
      </c>
      <c r="T79" s="123"/>
      <c r="U79" s="20"/>
      <c r="V79" s="123"/>
      <c r="W79" s="20">
        <v>0</v>
      </c>
      <c r="X79" s="123"/>
      <c r="Y79" s="20">
        <v>0</v>
      </c>
      <c r="Z79" s="123"/>
      <c r="AA79" s="20">
        <v>0</v>
      </c>
      <c r="AB79" s="123"/>
      <c r="AC79" s="190">
        <v>0</v>
      </c>
      <c r="AD79" s="123"/>
      <c r="AE79" s="20">
        <v>8</v>
      </c>
      <c r="AF79" s="123"/>
      <c r="AG79" s="20">
        <v>-880</v>
      </c>
      <c r="AH79" s="123"/>
      <c r="AI79" s="20">
        <v>-402</v>
      </c>
    </row>
    <row r="80" spans="2:35" ht="15" customHeight="1" x14ac:dyDescent="0.25">
      <c r="B80" s="83" t="s">
        <v>105</v>
      </c>
      <c r="C80" s="20">
        <v>0</v>
      </c>
      <c r="D80" s="123"/>
      <c r="E80" s="20">
        <v>0</v>
      </c>
      <c r="F80" s="123"/>
      <c r="G80" s="20">
        <v>0</v>
      </c>
      <c r="H80" s="123"/>
      <c r="I80" s="20">
        <v>0</v>
      </c>
      <c r="J80" s="123"/>
      <c r="K80" s="20">
        <v>0</v>
      </c>
      <c r="L80" s="123"/>
      <c r="M80" s="190">
        <v>0</v>
      </c>
      <c r="N80" s="123"/>
      <c r="O80" s="20">
        <v>0</v>
      </c>
      <c r="P80" s="123"/>
      <c r="Q80" s="20">
        <v>0</v>
      </c>
      <c r="R80" s="123"/>
      <c r="S80" s="20">
        <v>21500</v>
      </c>
      <c r="T80" s="123"/>
      <c r="U80" s="20"/>
      <c r="V80" s="123"/>
      <c r="W80" s="20">
        <v>17843</v>
      </c>
      <c r="X80" s="123"/>
      <c r="Y80" s="20">
        <v>17843</v>
      </c>
      <c r="Z80" s="123"/>
      <c r="AA80" s="20">
        <v>3896</v>
      </c>
      <c r="AB80" s="123"/>
      <c r="AC80" s="190">
        <v>0</v>
      </c>
      <c r="AD80" s="123"/>
      <c r="AE80" s="20">
        <v>68260</v>
      </c>
      <c r="AF80" s="123"/>
      <c r="AG80" s="20">
        <v>379</v>
      </c>
      <c r="AH80" s="123"/>
      <c r="AI80" s="20">
        <v>18028</v>
      </c>
    </row>
    <row r="81" spans="2:35" ht="15" customHeight="1" x14ac:dyDescent="0.25">
      <c r="B81" s="83" t="s">
        <v>106</v>
      </c>
      <c r="C81" s="20">
        <v>0</v>
      </c>
      <c r="D81" s="123"/>
      <c r="E81" s="20">
        <v>0</v>
      </c>
      <c r="F81" s="123"/>
      <c r="G81" s="20">
        <v>0</v>
      </c>
      <c r="H81" s="123"/>
      <c r="I81" s="20">
        <v>0</v>
      </c>
      <c r="J81" s="123"/>
      <c r="K81" s="20">
        <v>0</v>
      </c>
      <c r="L81" s="123"/>
      <c r="M81" s="190">
        <v>0</v>
      </c>
      <c r="N81" s="123"/>
      <c r="O81" s="20">
        <v>0</v>
      </c>
      <c r="P81" s="123"/>
      <c r="Q81" s="20">
        <v>0</v>
      </c>
      <c r="R81" s="123"/>
      <c r="S81" s="20">
        <v>-6515</v>
      </c>
      <c r="T81" s="123"/>
      <c r="U81" s="20">
        <v>-2903</v>
      </c>
      <c r="V81" s="123"/>
      <c r="W81" s="20">
        <v>-9325</v>
      </c>
      <c r="X81" s="123"/>
      <c r="Y81" s="20">
        <v>-7349</v>
      </c>
      <c r="Z81" s="123"/>
      <c r="AA81" s="20">
        <v>-4627</v>
      </c>
      <c r="AB81" s="123"/>
      <c r="AC81" s="190">
        <v>-1667</v>
      </c>
      <c r="AD81" s="123"/>
      <c r="AE81" s="20">
        <v>-70942</v>
      </c>
      <c r="AF81" s="123"/>
      <c r="AG81" s="20">
        <v>-41521</v>
      </c>
      <c r="AH81" s="123"/>
      <c r="AI81" s="20">
        <v>-16478</v>
      </c>
    </row>
    <row r="82" spans="2:35" ht="15" customHeight="1" x14ac:dyDescent="0.25">
      <c r="B82" s="83" t="s">
        <v>22</v>
      </c>
      <c r="C82" s="20">
        <v>0</v>
      </c>
      <c r="D82" s="123"/>
      <c r="E82" s="20">
        <v>0</v>
      </c>
      <c r="F82" s="123"/>
      <c r="G82" s="20">
        <v>0</v>
      </c>
      <c r="H82" s="123"/>
      <c r="I82" s="20">
        <v>0</v>
      </c>
      <c r="J82" s="123"/>
      <c r="K82" s="20">
        <v>0</v>
      </c>
      <c r="L82" s="123"/>
      <c r="M82" s="190">
        <v>0</v>
      </c>
      <c r="N82" s="123"/>
      <c r="O82" s="20">
        <v>0</v>
      </c>
      <c r="P82" s="123"/>
      <c r="Q82" s="20">
        <v>0</v>
      </c>
      <c r="R82" s="123"/>
      <c r="S82" s="20"/>
      <c r="T82" s="123"/>
      <c r="U82" s="20"/>
      <c r="V82" s="123"/>
      <c r="W82" s="20">
        <v>-21252</v>
      </c>
      <c r="X82" s="123"/>
      <c r="Y82" s="20"/>
      <c r="Z82" s="123"/>
      <c r="AA82" s="20"/>
      <c r="AB82" s="123"/>
      <c r="AC82" s="190"/>
      <c r="AD82" s="123"/>
      <c r="AE82" s="20">
        <v>0</v>
      </c>
      <c r="AF82" s="123"/>
      <c r="AG82" s="20">
        <v>0</v>
      </c>
      <c r="AH82" s="123"/>
      <c r="AI82" s="20">
        <v>0</v>
      </c>
    </row>
    <row r="83" spans="2:35" ht="15" customHeight="1" x14ac:dyDescent="0.25">
      <c r="B83" s="83" t="s">
        <v>31</v>
      </c>
      <c r="C83" s="20">
        <v>0</v>
      </c>
      <c r="D83" s="123"/>
      <c r="E83" s="20">
        <v>0</v>
      </c>
      <c r="F83" s="123"/>
      <c r="G83" s="20">
        <v>0</v>
      </c>
      <c r="H83" s="123"/>
      <c r="I83" s="20">
        <v>0</v>
      </c>
      <c r="J83" s="123"/>
      <c r="K83" s="20">
        <v>0</v>
      </c>
      <c r="L83" s="123"/>
      <c r="M83" s="190">
        <v>0</v>
      </c>
      <c r="N83" s="123"/>
      <c r="O83" s="20">
        <v>0</v>
      </c>
      <c r="P83" s="123"/>
      <c r="Q83" s="20">
        <v>0</v>
      </c>
      <c r="R83" s="123"/>
      <c r="S83" s="20">
        <v>-1110</v>
      </c>
      <c r="T83" s="123"/>
      <c r="U83" s="20">
        <v>-88</v>
      </c>
      <c r="V83" s="123"/>
      <c r="W83" s="20">
        <v>-862</v>
      </c>
      <c r="X83" s="123"/>
      <c r="Y83" s="20">
        <v>-5333</v>
      </c>
      <c r="Z83" s="123"/>
      <c r="AA83" s="20">
        <v>29</v>
      </c>
      <c r="AB83" s="123"/>
      <c r="AC83" s="190"/>
      <c r="AD83" s="123"/>
      <c r="AE83" s="20">
        <v>0</v>
      </c>
      <c r="AF83" s="123"/>
      <c r="AG83" s="20">
        <v>0</v>
      </c>
      <c r="AH83" s="123"/>
      <c r="AI83" s="20">
        <v>0</v>
      </c>
    </row>
    <row r="84" spans="2:35" ht="15" customHeight="1" x14ac:dyDescent="0.25">
      <c r="B84" s="83" t="s">
        <v>155</v>
      </c>
      <c r="C84" s="20">
        <v>0</v>
      </c>
      <c r="D84" s="123"/>
      <c r="E84" s="20">
        <v>0</v>
      </c>
      <c r="F84" s="123"/>
      <c r="G84" s="20">
        <v>0</v>
      </c>
      <c r="H84" s="123"/>
      <c r="I84" s="20">
        <v>0</v>
      </c>
      <c r="J84" s="123"/>
      <c r="K84" s="20">
        <v>0</v>
      </c>
      <c r="L84" s="123"/>
      <c r="M84" s="190">
        <v>0</v>
      </c>
      <c r="N84" s="123"/>
      <c r="O84" s="20">
        <v>0</v>
      </c>
      <c r="P84" s="123"/>
      <c r="Q84" s="20">
        <v>0</v>
      </c>
      <c r="R84" s="123"/>
      <c r="S84" s="20">
        <v>-5333</v>
      </c>
      <c r="T84" s="123"/>
      <c r="U84" s="20">
        <v>-2667</v>
      </c>
      <c r="V84" s="123"/>
      <c r="W84" s="20">
        <v>-8000</v>
      </c>
      <c r="X84" s="123"/>
      <c r="Y84" s="20">
        <v>-14</v>
      </c>
      <c r="Z84" s="123"/>
      <c r="AA84" s="20">
        <v>-2667</v>
      </c>
      <c r="AB84" s="123"/>
      <c r="AC84" s="190">
        <v>-681</v>
      </c>
      <c r="AD84" s="123"/>
      <c r="AE84" s="20">
        <v>39078</v>
      </c>
      <c r="AF84" s="123"/>
      <c r="AG84" s="20">
        <v>0</v>
      </c>
      <c r="AH84" s="123"/>
      <c r="AI84" s="20">
        <v>0</v>
      </c>
    </row>
    <row r="85" spans="2:35" ht="15" customHeight="1" x14ac:dyDescent="0.25">
      <c r="B85" s="84"/>
      <c r="C85" s="85"/>
      <c r="D85" s="121"/>
      <c r="E85" s="85"/>
      <c r="F85" s="121"/>
      <c r="G85" s="85"/>
      <c r="H85" s="121"/>
      <c r="I85" s="85"/>
      <c r="J85" s="121"/>
      <c r="K85" s="85"/>
      <c r="L85" s="121"/>
      <c r="M85" s="85"/>
      <c r="N85" s="121"/>
      <c r="O85" s="85"/>
      <c r="P85" s="121"/>
      <c r="Q85" s="85"/>
      <c r="R85" s="125"/>
      <c r="S85" s="85"/>
      <c r="T85" s="125"/>
      <c r="U85" s="85"/>
      <c r="V85" s="125"/>
      <c r="W85" s="85"/>
      <c r="X85" s="125"/>
      <c r="Y85" s="85"/>
      <c r="Z85" s="125"/>
      <c r="AA85" s="85"/>
      <c r="AB85" s="125"/>
      <c r="AC85" s="85"/>
      <c r="AD85" s="121"/>
      <c r="AE85" s="85"/>
      <c r="AF85" s="121"/>
      <c r="AG85" s="85"/>
      <c r="AH85" s="121"/>
      <c r="AI85" s="85"/>
    </row>
    <row r="86" spans="2:35" ht="15" customHeight="1" x14ac:dyDescent="0.25">
      <c r="B86" s="77" t="s">
        <v>107</v>
      </c>
      <c r="C86" s="23">
        <v>0</v>
      </c>
      <c r="D86" s="182"/>
      <c r="E86" s="23">
        <v>0</v>
      </c>
      <c r="F86" s="182"/>
      <c r="G86" s="23">
        <v>0</v>
      </c>
      <c r="H86" s="182"/>
      <c r="I86" s="23">
        <v>0</v>
      </c>
      <c r="J86" s="182"/>
      <c r="K86" s="23">
        <v>0</v>
      </c>
      <c r="L86" s="182"/>
      <c r="M86" s="23">
        <v>0</v>
      </c>
      <c r="N86" s="182"/>
      <c r="O86" s="23">
        <v>8</v>
      </c>
      <c r="P86" s="182"/>
      <c r="Q86" s="23">
        <v>0</v>
      </c>
      <c r="R86" s="125"/>
      <c r="S86" s="23">
        <v>8542</v>
      </c>
      <c r="T86" s="125"/>
      <c r="U86" s="23">
        <v>-5658</v>
      </c>
      <c r="V86" s="125"/>
      <c r="W86" s="23">
        <v>-21596</v>
      </c>
      <c r="X86" s="125"/>
      <c r="Y86" s="23">
        <v>5147</v>
      </c>
      <c r="Z86" s="125"/>
      <c r="AA86" s="23">
        <v>-3369</v>
      </c>
      <c r="AB86" s="125"/>
      <c r="AC86" s="23">
        <v>-2348</v>
      </c>
      <c r="AD86" s="182"/>
      <c r="AE86" s="23">
        <v>36404</v>
      </c>
      <c r="AF86" s="182"/>
      <c r="AG86" s="23">
        <v>-42022</v>
      </c>
      <c r="AH86" s="182"/>
      <c r="AI86" s="23">
        <v>1148</v>
      </c>
    </row>
    <row r="87" spans="2:35" ht="15" customHeight="1" x14ac:dyDescent="0.25">
      <c r="B87" s="88"/>
      <c r="C87" s="89"/>
      <c r="D87" s="121"/>
      <c r="E87" s="89"/>
      <c r="F87" s="121"/>
      <c r="G87" s="89"/>
      <c r="H87" s="121"/>
      <c r="I87" s="89"/>
      <c r="J87" s="121"/>
      <c r="K87" s="89"/>
      <c r="L87" s="121"/>
      <c r="M87" s="89"/>
      <c r="N87" s="121"/>
      <c r="O87" s="89"/>
      <c r="P87" s="121"/>
      <c r="Q87" s="89"/>
      <c r="R87" s="126"/>
      <c r="S87" s="89"/>
      <c r="T87" s="126"/>
      <c r="U87" s="89"/>
      <c r="V87" s="126"/>
      <c r="W87" s="89"/>
      <c r="X87" s="126"/>
      <c r="Y87" s="89"/>
      <c r="Z87" s="126"/>
      <c r="AA87" s="89"/>
      <c r="AB87" s="126"/>
      <c r="AC87" s="89"/>
      <c r="AD87" s="121"/>
      <c r="AE87" s="89"/>
      <c r="AF87" s="121"/>
      <c r="AG87" s="89"/>
      <c r="AH87" s="121"/>
      <c r="AI87" s="89"/>
    </row>
    <row r="88" spans="2:35" ht="15" customHeight="1" x14ac:dyDescent="0.25">
      <c r="B88" s="83" t="s">
        <v>108</v>
      </c>
      <c r="C88" s="20">
        <v>0</v>
      </c>
      <c r="D88" s="123"/>
      <c r="E88" s="20">
        <v>0</v>
      </c>
      <c r="F88" s="123"/>
      <c r="G88" s="20">
        <v>0</v>
      </c>
      <c r="H88" s="123"/>
      <c r="I88" s="20">
        <v>0</v>
      </c>
      <c r="J88" s="123"/>
      <c r="K88" s="20">
        <v>0</v>
      </c>
      <c r="L88" s="123"/>
      <c r="M88" s="190">
        <v>0</v>
      </c>
      <c r="N88" s="123"/>
      <c r="O88" s="20">
        <v>0</v>
      </c>
      <c r="P88" s="123"/>
      <c r="Q88" s="20">
        <v>0</v>
      </c>
      <c r="R88" s="123"/>
      <c r="S88" s="20">
        <v>-375</v>
      </c>
      <c r="T88" s="123"/>
      <c r="U88" s="20">
        <v>-272</v>
      </c>
      <c r="V88" s="123"/>
      <c r="W88" s="20">
        <v>-225</v>
      </c>
      <c r="X88" s="123"/>
      <c r="Y88" s="20">
        <v>-250</v>
      </c>
      <c r="Z88" s="123"/>
      <c r="AA88" s="20">
        <v>-219</v>
      </c>
      <c r="AB88" s="123"/>
      <c r="AC88" s="190">
        <v>-202</v>
      </c>
      <c r="AD88" s="123"/>
      <c r="AE88" s="20">
        <v>-511</v>
      </c>
      <c r="AF88" s="123"/>
      <c r="AG88" s="20">
        <v>-572</v>
      </c>
      <c r="AH88" s="123"/>
      <c r="AI88" s="20">
        <v>-1017</v>
      </c>
    </row>
    <row r="89" spans="2:35" ht="15" customHeight="1" x14ac:dyDescent="0.25">
      <c r="B89" s="84"/>
      <c r="C89" s="85"/>
      <c r="D89" s="121"/>
      <c r="E89" s="85"/>
      <c r="F89" s="121"/>
      <c r="G89" s="85"/>
      <c r="H89" s="121"/>
      <c r="I89" s="85"/>
      <c r="J89" s="121"/>
      <c r="K89" s="85"/>
      <c r="L89" s="121"/>
      <c r="M89" s="85"/>
      <c r="N89" s="121"/>
      <c r="O89" s="85"/>
      <c r="P89" s="121"/>
      <c r="Q89" s="85"/>
      <c r="R89" s="125"/>
      <c r="S89" s="85"/>
      <c r="T89" s="125"/>
      <c r="U89" s="85"/>
      <c r="V89" s="125"/>
      <c r="W89" s="85"/>
      <c r="X89" s="125"/>
      <c r="Y89" s="85"/>
      <c r="Z89" s="125"/>
      <c r="AA89" s="85"/>
      <c r="AB89" s="125"/>
      <c r="AC89" s="85"/>
      <c r="AD89" s="121"/>
      <c r="AE89" s="85"/>
      <c r="AF89" s="121"/>
      <c r="AG89" s="85"/>
      <c r="AH89" s="121"/>
      <c r="AI89" s="85"/>
    </row>
    <row r="90" spans="2:35" ht="15" customHeight="1" x14ac:dyDescent="0.25">
      <c r="B90" s="77" t="s">
        <v>136</v>
      </c>
      <c r="C90" s="23">
        <v>1</v>
      </c>
      <c r="D90" s="182"/>
      <c r="E90" s="23">
        <v>0</v>
      </c>
      <c r="F90" s="182"/>
      <c r="G90" s="23">
        <v>-1</v>
      </c>
      <c r="H90" s="182"/>
      <c r="I90" s="23">
        <v>-1</v>
      </c>
      <c r="J90" s="182"/>
      <c r="K90" s="23">
        <v>-1</v>
      </c>
      <c r="L90" s="182"/>
      <c r="M90" s="23">
        <v>3</v>
      </c>
      <c r="N90" s="182"/>
      <c r="O90" s="23">
        <v>0</v>
      </c>
      <c r="P90" s="182"/>
      <c r="Q90" s="23">
        <v>1</v>
      </c>
      <c r="R90" s="125"/>
      <c r="S90" s="23">
        <v>-17554</v>
      </c>
      <c r="T90" s="125"/>
      <c r="U90" s="23">
        <v>-19369</v>
      </c>
      <c r="V90" s="125"/>
      <c r="W90" s="23">
        <v>22788</v>
      </c>
      <c r="X90" s="125"/>
      <c r="Y90" s="23">
        <v>20517</v>
      </c>
      <c r="Z90" s="125"/>
      <c r="AA90" s="23">
        <v>-610</v>
      </c>
      <c r="AB90" s="125"/>
      <c r="AC90" s="23">
        <v>-6799</v>
      </c>
      <c r="AD90" s="182"/>
      <c r="AE90" s="23">
        <v>15074</v>
      </c>
      <c r="AF90" s="182"/>
      <c r="AG90" s="23">
        <v>4109</v>
      </c>
      <c r="AH90" s="182"/>
      <c r="AI90" s="23">
        <v>23147</v>
      </c>
    </row>
    <row r="91" spans="2:35" ht="15" customHeight="1" x14ac:dyDescent="0.25">
      <c r="B91" s="87"/>
      <c r="C91" s="89"/>
      <c r="D91" s="121"/>
      <c r="E91" s="89"/>
      <c r="F91" s="121"/>
      <c r="G91" s="89"/>
      <c r="H91" s="121"/>
      <c r="I91" s="89"/>
      <c r="J91" s="121"/>
      <c r="K91" s="89"/>
      <c r="L91" s="121"/>
      <c r="M91" s="89"/>
      <c r="N91" s="121"/>
      <c r="O91" s="89"/>
      <c r="P91" s="121"/>
      <c r="Q91" s="89"/>
      <c r="R91" s="126"/>
      <c r="S91" s="89"/>
      <c r="T91" s="126"/>
      <c r="U91" s="89"/>
      <c r="V91" s="126"/>
      <c r="W91" s="89"/>
      <c r="X91" s="126"/>
      <c r="Y91" s="89"/>
      <c r="Z91" s="126"/>
      <c r="AA91" s="89"/>
      <c r="AB91" s="126"/>
      <c r="AC91" s="89"/>
      <c r="AD91" s="121"/>
      <c r="AE91" s="89"/>
      <c r="AF91" s="121"/>
      <c r="AG91" s="89"/>
      <c r="AH91" s="121"/>
      <c r="AI91" s="89"/>
    </row>
    <row r="92" spans="2:35" ht="15" customHeight="1" x14ac:dyDescent="0.25">
      <c r="B92" s="77" t="s">
        <v>109</v>
      </c>
      <c r="C92" s="23">
        <v>0</v>
      </c>
      <c r="D92" s="182"/>
      <c r="E92" s="23">
        <v>0</v>
      </c>
      <c r="F92" s="182"/>
      <c r="G92" s="23">
        <v>0</v>
      </c>
      <c r="H92" s="182"/>
      <c r="I92" s="23">
        <v>0</v>
      </c>
      <c r="J92" s="182"/>
      <c r="K92" s="23">
        <v>0</v>
      </c>
      <c r="L92" s="182"/>
      <c r="M92" s="23">
        <v>1</v>
      </c>
      <c r="N92" s="182"/>
      <c r="O92" s="23">
        <v>0</v>
      </c>
      <c r="P92" s="182"/>
      <c r="Q92" s="23">
        <v>0</v>
      </c>
      <c r="R92" s="125"/>
      <c r="S92" s="23">
        <v>0</v>
      </c>
      <c r="T92" s="125"/>
      <c r="U92" s="23">
        <v>0</v>
      </c>
      <c r="V92" s="125"/>
      <c r="W92" s="23">
        <v>0</v>
      </c>
      <c r="X92" s="125"/>
      <c r="Y92" s="23">
        <v>0</v>
      </c>
      <c r="Z92" s="125"/>
      <c r="AA92" s="23">
        <v>0</v>
      </c>
      <c r="AB92" s="125"/>
      <c r="AC92" s="23">
        <v>0</v>
      </c>
      <c r="AD92" s="182"/>
      <c r="AE92" s="23">
        <v>0</v>
      </c>
      <c r="AF92" s="182"/>
      <c r="AG92" s="23">
        <v>0</v>
      </c>
      <c r="AH92" s="182"/>
      <c r="AI92" s="23">
        <v>0</v>
      </c>
    </row>
    <row r="93" spans="2:35" ht="15" customHeight="1" x14ac:dyDescent="0.25">
      <c r="B93" s="88"/>
      <c r="C93" s="89"/>
      <c r="D93" s="121"/>
      <c r="E93" s="89"/>
      <c r="F93" s="121"/>
      <c r="G93" s="89"/>
      <c r="H93" s="121"/>
      <c r="I93" s="89"/>
      <c r="J93" s="121"/>
      <c r="K93" s="89"/>
      <c r="L93" s="121"/>
      <c r="M93" s="89"/>
      <c r="N93" s="121"/>
      <c r="O93" s="89"/>
      <c r="P93" s="121"/>
      <c r="Q93" s="89"/>
      <c r="R93" s="126"/>
      <c r="S93" s="89"/>
      <c r="T93" s="126"/>
      <c r="U93" s="89"/>
      <c r="V93" s="126"/>
      <c r="W93" s="89"/>
      <c r="X93" s="126"/>
      <c r="Y93" s="89"/>
      <c r="Z93" s="126"/>
      <c r="AA93" s="89"/>
      <c r="AB93" s="126"/>
      <c r="AC93" s="89"/>
      <c r="AD93" s="121"/>
      <c r="AE93" s="89"/>
      <c r="AF93" s="121"/>
      <c r="AG93" s="89"/>
      <c r="AH93" s="121"/>
      <c r="AI93" s="89"/>
    </row>
    <row r="94" spans="2:35" ht="15" customHeight="1" x14ac:dyDescent="0.25">
      <c r="B94" s="77" t="s">
        <v>110</v>
      </c>
      <c r="C94" s="23">
        <v>0</v>
      </c>
      <c r="D94" s="182"/>
      <c r="E94" s="23">
        <v>0</v>
      </c>
      <c r="F94" s="182"/>
      <c r="G94" s="23">
        <v>1</v>
      </c>
      <c r="H94" s="182"/>
      <c r="I94" s="23">
        <v>1</v>
      </c>
      <c r="J94" s="182"/>
      <c r="K94" s="23">
        <v>1</v>
      </c>
      <c r="L94" s="182"/>
      <c r="M94" s="23">
        <v>4</v>
      </c>
      <c r="N94" s="182"/>
      <c r="O94" s="23">
        <v>1</v>
      </c>
      <c r="P94" s="182"/>
      <c r="Q94" s="23">
        <v>0</v>
      </c>
      <c r="R94" s="125"/>
      <c r="S94" s="23">
        <v>87468</v>
      </c>
      <c r="T94" s="125"/>
      <c r="U94" s="23">
        <v>87468</v>
      </c>
      <c r="V94" s="125"/>
      <c r="W94" s="23">
        <v>64680</v>
      </c>
      <c r="X94" s="125"/>
      <c r="Y94" s="23">
        <v>64680</v>
      </c>
      <c r="Z94" s="125"/>
      <c r="AA94" s="23">
        <v>64680</v>
      </c>
      <c r="AB94" s="125"/>
      <c r="AC94" s="23">
        <v>64680</v>
      </c>
      <c r="AD94" s="182"/>
      <c r="AE94" s="23">
        <v>49606</v>
      </c>
      <c r="AF94" s="182"/>
      <c r="AG94" s="23">
        <v>45497</v>
      </c>
      <c r="AH94" s="182"/>
      <c r="AI94" s="23">
        <v>22350</v>
      </c>
    </row>
    <row r="95" spans="2:35" ht="15" customHeight="1" x14ac:dyDescent="0.25">
      <c r="B95" s="88"/>
      <c r="C95" s="89"/>
      <c r="D95" s="121"/>
      <c r="E95" s="89"/>
      <c r="F95" s="121"/>
      <c r="G95" s="89"/>
      <c r="H95" s="121"/>
      <c r="I95" s="89"/>
      <c r="J95" s="121"/>
      <c r="K95" s="89"/>
      <c r="L95" s="121"/>
      <c r="M95" s="89"/>
      <c r="N95" s="121"/>
      <c r="O95" s="89"/>
      <c r="P95" s="121"/>
      <c r="Q95" s="89"/>
      <c r="R95" s="126"/>
      <c r="S95" s="89"/>
      <c r="T95" s="126"/>
      <c r="U95" s="89"/>
      <c r="V95" s="126"/>
      <c r="W95" s="89"/>
      <c r="X95" s="126"/>
      <c r="Y95" s="89"/>
      <c r="Z95" s="126"/>
      <c r="AA95" s="89"/>
      <c r="AB95" s="126"/>
      <c r="AC95" s="89"/>
      <c r="AD95" s="121"/>
      <c r="AE95" s="89"/>
      <c r="AF95" s="121"/>
      <c r="AG95" s="89"/>
      <c r="AH95" s="121"/>
      <c r="AI95" s="89"/>
    </row>
    <row r="96" spans="2:35" ht="15" customHeight="1" x14ac:dyDescent="0.25">
      <c r="B96" s="77" t="s">
        <v>111</v>
      </c>
      <c r="C96" s="23">
        <v>1</v>
      </c>
      <c r="D96" s="182"/>
      <c r="E96" s="23">
        <v>0</v>
      </c>
      <c r="F96" s="182"/>
      <c r="G96" s="23">
        <v>0</v>
      </c>
      <c r="H96" s="182"/>
      <c r="I96" s="23">
        <v>0</v>
      </c>
      <c r="J96" s="182"/>
      <c r="K96" s="23">
        <v>0</v>
      </c>
      <c r="L96" s="182"/>
      <c r="M96" s="23">
        <v>0</v>
      </c>
      <c r="N96" s="182"/>
      <c r="O96" s="23">
        <v>1</v>
      </c>
      <c r="P96" s="182"/>
      <c r="Q96" s="23">
        <v>1</v>
      </c>
      <c r="R96" s="125"/>
      <c r="S96" s="23">
        <v>69914</v>
      </c>
      <c r="T96" s="125"/>
      <c r="U96" s="23">
        <v>68099</v>
      </c>
      <c r="V96" s="125"/>
      <c r="W96" s="23">
        <v>87468</v>
      </c>
      <c r="X96" s="125"/>
      <c r="Y96" s="23">
        <v>85197</v>
      </c>
      <c r="Z96" s="125"/>
      <c r="AA96" s="23">
        <v>64070</v>
      </c>
      <c r="AB96" s="125"/>
      <c r="AC96" s="23">
        <v>57881</v>
      </c>
      <c r="AD96" s="182"/>
      <c r="AE96" s="23">
        <v>64680</v>
      </c>
      <c r="AF96" s="182"/>
      <c r="AG96" s="23">
        <v>49606</v>
      </c>
      <c r="AH96" s="182"/>
      <c r="AI96" s="23">
        <v>45497</v>
      </c>
    </row>
  </sheetData>
  <mergeCells count="4">
    <mergeCell ref="S9:AI9"/>
    <mergeCell ref="C9:Q9"/>
    <mergeCell ref="S8:AI8"/>
    <mergeCell ref="C8:Q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"/>
  <sheetViews>
    <sheetView showGridLines="0" topLeftCell="C3" zoomScaleNormal="100" workbookViewId="0">
      <selection activeCell="C3" sqref="C3"/>
    </sheetView>
  </sheetViews>
  <sheetFormatPr defaultColWidth="18.7109375" defaultRowHeight="12.75" x14ac:dyDescent="0.2"/>
  <cols>
    <col min="1" max="2" width="1.7109375" style="91" customWidth="1"/>
    <col min="3" max="3" width="75" style="91" bestFit="1" customWidth="1"/>
    <col min="4" max="4" width="9.28515625" style="91" bestFit="1" customWidth="1"/>
    <col min="5" max="5" width="1.140625" style="102" customWidth="1"/>
    <col min="6" max="6" width="8.28515625" style="91" bestFit="1" customWidth="1"/>
    <col min="7" max="7" width="1.140625" style="101" customWidth="1"/>
    <col min="8" max="8" width="8.28515625" style="91" bestFit="1" customWidth="1"/>
    <col min="9" max="9" width="1.140625" style="102" customWidth="1"/>
    <col min="10" max="10" width="8.28515625" style="91" bestFit="1" customWidth="1"/>
    <col min="11" max="11" width="1.140625" style="102" customWidth="1"/>
    <col min="12" max="12" width="8.28515625" style="91" bestFit="1" customWidth="1"/>
    <col min="13" max="13" width="1.140625" style="102" customWidth="1"/>
    <col min="14" max="14" width="9.28515625" style="91" bestFit="1" customWidth="1"/>
    <col min="15" max="15" width="1.140625" style="102" customWidth="1"/>
    <col min="16" max="16" width="8.28515625" style="91" bestFit="1" customWidth="1"/>
    <col min="17" max="17" width="1.140625" style="102" customWidth="1"/>
    <col min="18" max="18" width="8.28515625" style="91" bestFit="1" customWidth="1"/>
    <col min="19" max="19" width="0.85546875" style="102" customWidth="1"/>
    <col min="20" max="20" width="8.28515625" style="91" bestFit="1" customWidth="1"/>
    <col min="21" max="21" width="0.85546875" style="102" customWidth="1"/>
    <col min="22" max="22" width="8.7109375" style="91" bestFit="1" customWidth="1"/>
    <col min="23" max="23" width="0.85546875" style="102" customWidth="1"/>
    <col min="24" max="24" width="9.28515625" style="91" bestFit="1" customWidth="1"/>
    <col min="25" max="25" width="1.140625" style="102" customWidth="1"/>
    <col min="26" max="26" width="9.28515625" style="91" bestFit="1" customWidth="1"/>
    <col min="27" max="27" width="0.85546875" style="102" customWidth="1"/>
    <col min="28" max="28" width="9.28515625" style="91" bestFit="1" customWidth="1"/>
    <col min="29" max="29" width="0.85546875" style="102" customWidth="1"/>
    <col min="30" max="30" width="9.28515625" style="91" bestFit="1" customWidth="1"/>
    <col min="31" max="31" width="0.85546875" style="102" customWidth="1"/>
    <col min="32" max="32" width="9.28515625" style="91" customWidth="1"/>
    <col min="33" max="33" width="0.85546875" style="102" customWidth="1"/>
    <col min="34" max="34" width="9.28515625" style="91" bestFit="1" customWidth="1"/>
    <col min="35" max="35" width="1.140625" style="102" customWidth="1"/>
    <col min="36" max="36" width="9.28515625" style="91" bestFit="1" customWidth="1"/>
    <col min="37" max="37" width="0.85546875" style="102" customWidth="1"/>
    <col min="38" max="38" width="9.28515625" style="91" bestFit="1" customWidth="1"/>
    <col min="39" max="39" width="0.85546875" style="102" customWidth="1"/>
    <col min="40" max="40" width="9.28515625" style="91" bestFit="1" customWidth="1"/>
    <col min="41" max="16384" width="18.7109375" style="91"/>
  </cols>
  <sheetData>
    <row r="1" spans="1:40" ht="9.9499999999999993" customHeight="1" x14ac:dyDescent="0.2">
      <c r="A1" s="43"/>
      <c r="B1" s="44"/>
      <c r="C1" s="43"/>
      <c r="D1" s="43"/>
      <c r="E1" s="45"/>
      <c r="F1" s="43"/>
      <c r="G1" s="90"/>
      <c r="H1" s="43"/>
      <c r="I1" s="45"/>
      <c r="J1" s="43"/>
      <c r="K1" s="45"/>
      <c r="L1" s="43"/>
      <c r="M1" s="45"/>
      <c r="N1" s="43"/>
      <c r="O1" s="45"/>
      <c r="P1" s="43"/>
      <c r="Q1" s="45"/>
      <c r="R1" s="43"/>
      <c r="S1" s="45"/>
      <c r="T1" s="43"/>
      <c r="U1" s="45"/>
      <c r="V1" s="43"/>
      <c r="W1" s="45"/>
      <c r="X1" s="43"/>
      <c r="Y1" s="45"/>
      <c r="Z1" s="43"/>
      <c r="AA1" s="45"/>
      <c r="AB1" s="43"/>
      <c r="AC1" s="45"/>
      <c r="AD1" s="43"/>
      <c r="AE1" s="45"/>
      <c r="AF1" s="43"/>
      <c r="AG1" s="45"/>
      <c r="AH1" s="43"/>
      <c r="AI1" s="45"/>
      <c r="AJ1" s="43"/>
      <c r="AK1" s="45"/>
      <c r="AL1" s="43"/>
      <c r="AM1" s="45"/>
      <c r="AN1" s="43"/>
    </row>
    <row r="2" spans="1:40" ht="15" customHeight="1" x14ac:dyDescent="0.2">
      <c r="A2" s="46"/>
      <c r="B2" s="192" t="s">
        <v>1</v>
      </c>
      <c r="C2" s="192"/>
      <c r="D2" s="7"/>
      <c r="E2" s="14"/>
      <c r="F2" s="7"/>
      <c r="G2" s="49"/>
      <c r="H2" s="7"/>
      <c r="I2" s="14"/>
      <c r="J2" s="7"/>
      <c r="K2" s="14"/>
      <c r="L2" s="7"/>
      <c r="M2" s="14"/>
      <c r="N2" s="7"/>
      <c r="O2" s="14"/>
      <c r="P2" s="7"/>
      <c r="Q2" s="14"/>
      <c r="R2" s="7"/>
      <c r="S2" s="14"/>
      <c r="T2" s="7"/>
      <c r="U2" s="14"/>
      <c r="V2" s="7"/>
      <c r="W2" s="14"/>
      <c r="X2" s="7"/>
      <c r="Y2" s="14"/>
      <c r="Z2" s="7"/>
      <c r="AA2" s="14"/>
      <c r="AB2" s="7"/>
      <c r="AC2" s="14"/>
      <c r="AD2" s="7"/>
      <c r="AE2" s="14"/>
      <c r="AF2" s="7"/>
      <c r="AG2" s="14"/>
      <c r="AH2" s="7"/>
      <c r="AI2" s="14"/>
      <c r="AJ2" s="7"/>
      <c r="AK2" s="14"/>
      <c r="AL2" s="7"/>
      <c r="AM2" s="14"/>
      <c r="AN2" s="7"/>
    </row>
    <row r="3" spans="1:40" ht="8.1" customHeight="1" x14ac:dyDescent="0.2">
      <c r="A3" s="46"/>
      <c r="B3" s="7"/>
      <c r="C3" s="7"/>
      <c r="D3" s="7"/>
      <c r="E3" s="14"/>
      <c r="F3" s="7"/>
      <c r="G3" s="49"/>
      <c r="H3" s="7"/>
      <c r="I3" s="14"/>
      <c r="J3" s="7"/>
      <c r="K3" s="14"/>
      <c r="L3" s="7"/>
      <c r="M3" s="14"/>
      <c r="N3" s="7"/>
      <c r="O3" s="14"/>
      <c r="P3" s="7"/>
      <c r="Q3" s="14"/>
      <c r="R3" s="7"/>
      <c r="S3" s="14"/>
      <c r="T3" s="7"/>
      <c r="U3" s="14"/>
      <c r="V3" s="7"/>
      <c r="W3" s="14"/>
      <c r="X3" s="7"/>
      <c r="Y3" s="14"/>
      <c r="Z3" s="7"/>
      <c r="AA3" s="14"/>
      <c r="AB3" s="7"/>
      <c r="AC3" s="14"/>
      <c r="AD3" s="7"/>
      <c r="AE3" s="14"/>
      <c r="AF3" s="7"/>
      <c r="AG3" s="14"/>
      <c r="AH3" s="7"/>
      <c r="AI3" s="14"/>
      <c r="AJ3" s="7"/>
      <c r="AK3" s="14"/>
      <c r="AL3" s="7"/>
      <c r="AM3" s="14"/>
      <c r="AN3" s="7"/>
    </row>
    <row r="4" spans="1:40" ht="15" customHeight="1" x14ac:dyDescent="0.2">
      <c r="A4" s="46"/>
      <c r="B4" s="193" t="s">
        <v>50</v>
      </c>
      <c r="C4" s="193"/>
      <c r="D4" s="7"/>
      <c r="E4" s="14"/>
      <c r="F4" s="7"/>
      <c r="G4" s="49"/>
      <c r="H4" s="7"/>
      <c r="I4" s="14"/>
      <c r="J4" s="7"/>
      <c r="K4" s="14"/>
      <c r="L4" s="7"/>
      <c r="M4" s="14"/>
      <c r="N4" s="7"/>
      <c r="O4" s="14"/>
      <c r="P4" s="7"/>
      <c r="Q4" s="14"/>
      <c r="R4" s="7"/>
      <c r="S4" s="14"/>
      <c r="T4" s="7"/>
      <c r="U4" s="14"/>
      <c r="V4" s="7"/>
      <c r="W4" s="14"/>
      <c r="X4" s="7"/>
      <c r="Y4" s="14"/>
      <c r="Z4" s="7"/>
      <c r="AA4" s="14"/>
      <c r="AB4" s="7"/>
      <c r="AC4" s="14"/>
      <c r="AD4" s="7"/>
      <c r="AE4" s="14"/>
      <c r="AF4" s="7"/>
      <c r="AG4" s="14"/>
      <c r="AH4" s="7"/>
      <c r="AI4" s="14"/>
      <c r="AJ4" s="7"/>
      <c r="AK4" s="14"/>
      <c r="AL4" s="7"/>
      <c r="AM4" s="14"/>
      <c r="AN4" s="7"/>
    </row>
    <row r="5" spans="1:40" ht="15" customHeight="1" x14ac:dyDescent="0.2">
      <c r="A5" s="2"/>
      <c r="B5" s="194" t="s">
        <v>3</v>
      </c>
      <c r="C5" s="194"/>
      <c r="D5" s="7"/>
      <c r="E5" s="14"/>
      <c r="F5" s="7"/>
      <c r="G5" s="49"/>
      <c r="H5" s="7"/>
      <c r="I5" s="14"/>
      <c r="J5" s="7"/>
      <c r="K5" s="14"/>
      <c r="L5" s="7"/>
      <c r="M5" s="14"/>
      <c r="N5" s="7"/>
      <c r="O5" s="14"/>
      <c r="P5" s="7"/>
      <c r="Q5" s="14"/>
      <c r="R5" s="7"/>
      <c r="S5" s="14"/>
      <c r="T5" s="7"/>
      <c r="U5" s="14"/>
      <c r="V5" s="7"/>
      <c r="W5" s="14"/>
      <c r="X5" s="7"/>
      <c r="Y5" s="14"/>
      <c r="Z5" s="7"/>
      <c r="AA5" s="14"/>
      <c r="AB5" s="7"/>
      <c r="AC5" s="14"/>
      <c r="AD5" s="7"/>
      <c r="AE5" s="14"/>
      <c r="AF5" s="7"/>
      <c r="AG5" s="14"/>
      <c r="AH5" s="7"/>
      <c r="AI5" s="14"/>
      <c r="AJ5" s="7"/>
      <c r="AK5" s="14"/>
      <c r="AL5" s="7"/>
      <c r="AM5" s="14"/>
      <c r="AN5" s="7"/>
    </row>
    <row r="6" spans="1:40" ht="15" customHeight="1" x14ac:dyDescent="0.2">
      <c r="A6" s="2"/>
      <c r="B6" s="9"/>
      <c r="C6" s="48" t="s">
        <v>141</v>
      </c>
      <c r="D6" s="7"/>
      <c r="E6" s="14"/>
      <c r="F6" s="7"/>
      <c r="G6" s="49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  <c r="AH6" s="7"/>
      <c r="AI6" s="14"/>
      <c r="AJ6" s="7"/>
      <c r="AK6" s="14"/>
      <c r="AL6" s="7"/>
      <c r="AM6" s="14"/>
      <c r="AN6" s="7"/>
    </row>
    <row r="7" spans="1:40" ht="9.9499999999999993" customHeight="1" x14ac:dyDescent="0.2">
      <c r="A7" s="2"/>
      <c r="B7" s="9"/>
      <c r="C7" s="48"/>
      <c r="D7" s="7"/>
      <c r="E7" s="14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  <c r="AH7" s="7"/>
      <c r="AI7" s="14"/>
      <c r="AJ7" s="7"/>
      <c r="AK7" s="14"/>
      <c r="AL7" s="7"/>
      <c r="AM7" s="14"/>
      <c r="AN7" s="7"/>
    </row>
    <row r="8" spans="1:40" ht="15" customHeight="1" x14ac:dyDescent="0.2">
      <c r="A8" s="46"/>
      <c r="B8" s="7"/>
      <c r="C8" s="6"/>
      <c r="D8" s="191" t="s">
        <v>50</v>
      </c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</row>
    <row r="9" spans="1:40" ht="15" customHeight="1" x14ac:dyDescent="0.2">
      <c r="A9" s="46"/>
      <c r="B9" s="7"/>
      <c r="C9" s="6"/>
      <c r="D9" s="191" t="s">
        <v>143</v>
      </c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</row>
    <row r="10" spans="1:40" ht="8.1" customHeight="1" x14ac:dyDescent="0.2">
      <c r="A10" s="46"/>
      <c r="B10" s="7"/>
      <c r="C10" s="7"/>
      <c r="D10" s="49"/>
      <c r="E10" s="16"/>
      <c r="F10" s="49"/>
      <c r="G10" s="49"/>
      <c r="H10" s="49"/>
      <c r="I10" s="16"/>
      <c r="J10" s="49"/>
      <c r="K10" s="16"/>
      <c r="L10" s="49"/>
      <c r="M10" s="16"/>
      <c r="N10" s="92"/>
      <c r="O10" s="16"/>
      <c r="P10" s="49"/>
      <c r="Q10" s="16"/>
      <c r="R10" s="49"/>
      <c r="S10" s="16"/>
      <c r="T10" s="49"/>
      <c r="U10" s="16"/>
      <c r="V10" s="49"/>
      <c r="W10" s="16"/>
      <c r="X10" s="49"/>
      <c r="Y10" s="16"/>
      <c r="Z10" s="49"/>
      <c r="AA10" s="16"/>
      <c r="AB10" s="49"/>
      <c r="AC10" s="16"/>
      <c r="AD10" s="49"/>
      <c r="AE10" s="16"/>
      <c r="AF10" s="49"/>
      <c r="AG10" s="16"/>
      <c r="AH10" s="49"/>
      <c r="AI10" s="16"/>
      <c r="AJ10" s="49"/>
      <c r="AK10" s="16"/>
      <c r="AL10" s="49"/>
      <c r="AM10" s="16"/>
      <c r="AN10" s="49"/>
    </row>
    <row r="11" spans="1:40" s="96" customFormat="1" ht="15" customHeight="1" x14ac:dyDescent="0.2">
      <c r="A11" s="50"/>
      <c r="B11" s="51"/>
      <c r="C11" s="34"/>
      <c r="D11" s="142" t="s">
        <v>140</v>
      </c>
      <c r="E11" s="95"/>
      <c r="F11" s="15" t="s">
        <v>112</v>
      </c>
      <c r="G11" s="93"/>
      <c r="H11" s="15" t="s">
        <v>113</v>
      </c>
      <c r="I11" s="94"/>
      <c r="J11" s="52" t="s">
        <v>51</v>
      </c>
      <c r="K11" s="94"/>
      <c r="L11" s="52" t="s">
        <v>114</v>
      </c>
      <c r="M11" s="94"/>
      <c r="N11" s="53" t="s">
        <v>115</v>
      </c>
      <c r="O11" s="95"/>
      <c r="P11" s="15" t="s">
        <v>116</v>
      </c>
      <c r="Q11" s="94"/>
      <c r="R11" s="15" t="s">
        <v>117</v>
      </c>
      <c r="S11" s="94"/>
      <c r="T11" s="52" t="s">
        <v>52</v>
      </c>
      <c r="U11" s="94"/>
      <c r="V11" s="141" t="s">
        <v>137</v>
      </c>
      <c r="W11" s="94"/>
      <c r="X11" s="127">
        <v>2020</v>
      </c>
      <c r="Y11" s="95"/>
      <c r="Z11" s="127" t="s">
        <v>145</v>
      </c>
      <c r="AA11" s="94"/>
      <c r="AB11" s="127" t="s">
        <v>152</v>
      </c>
      <c r="AC11" s="94"/>
      <c r="AD11" s="127" t="s">
        <v>157</v>
      </c>
      <c r="AE11" s="94"/>
      <c r="AF11" s="127" t="s">
        <v>158</v>
      </c>
      <c r="AG11" s="94"/>
      <c r="AH11" s="127" t="s">
        <v>159</v>
      </c>
      <c r="AI11" s="95"/>
      <c r="AJ11" s="127" t="s">
        <v>164</v>
      </c>
      <c r="AK11" s="94"/>
      <c r="AL11" s="127" t="s">
        <v>169</v>
      </c>
      <c r="AM11" s="198"/>
      <c r="AN11" s="127" t="s">
        <v>163</v>
      </c>
    </row>
    <row r="12" spans="1:40" ht="8.1" customHeight="1" x14ac:dyDescent="0.2">
      <c r="A12" s="46"/>
      <c r="B12" s="7"/>
      <c r="C12" s="6"/>
      <c r="D12" s="54"/>
      <c r="E12" s="54"/>
      <c r="F12" s="54"/>
      <c r="G12" s="5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128"/>
      <c r="W12" s="54"/>
      <c r="X12" s="128"/>
      <c r="Y12" s="54"/>
      <c r="Z12" s="128"/>
      <c r="AA12" s="54"/>
      <c r="AB12" s="128"/>
      <c r="AC12" s="54"/>
      <c r="AD12" s="128"/>
      <c r="AE12" s="54"/>
      <c r="AF12" s="128"/>
      <c r="AG12" s="54"/>
      <c r="AH12" s="128"/>
      <c r="AI12" s="54"/>
      <c r="AJ12" s="128"/>
      <c r="AK12" s="54"/>
      <c r="AL12" s="128"/>
      <c r="AM12" s="54"/>
      <c r="AN12" s="128"/>
    </row>
    <row r="13" spans="1:40" ht="15" customHeight="1" x14ac:dyDescent="0.2">
      <c r="A13" s="55"/>
      <c r="B13" s="195" t="s">
        <v>53</v>
      </c>
      <c r="C13" s="195"/>
      <c r="D13" s="56">
        <v>271734</v>
      </c>
      <c r="E13" s="57"/>
      <c r="F13" s="56">
        <v>49413</v>
      </c>
      <c r="G13" s="24"/>
      <c r="H13" s="56">
        <v>75662</v>
      </c>
      <c r="I13" s="56"/>
      <c r="J13" s="56">
        <v>55695</v>
      </c>
      <c r="K13" s="56"/>
      <c r="L13" s="56">
        <v>80447</v>
      </c>
      <c r="M13" s="56"/>
      <c r="N13" s="56">
        <f>SUM(F13:L13)</f>
        <v>261217</v>
      </c>
      <c r="O13" s="57"/>
      <c r="P13" s="56">
        <v>61475.071486507302</v>
      </c>
      <c r="Q13" s="56"/>
      <c r="R13" s="56">
        <v>64178.502941126324</v>
      </c>
      <c r="S13" s="56"/>
      <c r="T13" s="56">
        <v>84777.525166951367</v>
      </c>
      <c r="U13" s="56"/>
      <c r="V13" s="129">
        <v>107447.909058776</v>
      </c>
      <c r="W13" s="56"/>
      <c r="X13" s="129">
        <v>317879.008653361</v>
      </c>
      <c r="Y13" s="57"/>
      <c r="Z13" s="56">
        <v>86133</v>
      </c>
      <c r="AA13" s="56"/>
      <c r="AB13" s="56">
        <v>119554</v>
      </c>
      <c r="AC13" s="56"/>
      <c r="AD13" s="56">
        <v>120428</v>
      </c>
      <c r="AE13" s="56"/>
      <c r="AF13" s="56">
        <f>AH13-Z13-AB13-AD13</f>
        <v>122657</v>
      </c>
      <c r="AG13" s="56"/>
      <c r="AH13" s="56">
        <f>460774-12002</f>
        <v>448772</v>
      </c>
      <c r="AI13" s="57"/>
      <c r="AJ13" s="56">
        <v>93748</v>
      </c>
      <c r="AK13" s="56"/>
      <c r="AL13" s="56">
        <v>103470</v>
      </c>
      <c r="AM13" s="56"/>
      <c r="AN13" s="56">
        <v>197218</v>
      </c>
    </row>
    <row r="14" spans="1:40" ht="9.9499999999999993" customHeight="1" x14ac:dyDescent="0.2">
      <c r="A14" s="58"/>
      <c r="B14" s="59"/>
      <c r="C14" s="60"/>
      <c r="D14" s="60"/>
      <c r="E14" s="61"/>
      <c r="F14" s="60"/>
      <c r="G14" s="18"/>
      <c r="H14" s="60"/>
      <c r="I14" s="61"/>
      <c r="J14" s="60"/>
      <c r="K14" s="61"/>
      <c r="L14" s="60"/>
      <c r="M14" s="61"/>
      <c r="N14" s="60"/>
      <c r="O14" s="61"/>
      <c r="P14" s="60"/>
      <c r="Q14" s="61"/>
      <c r="R14" s="60"/>
      <c r="S14" s="61"/>
      <c r="T14" s="60"/>
      <c r="U14" s="61"/>
      <c r="V14" s="130"/>
      <c r="W14" s="61"/>
      <c r="X14" s="130"/>
      <c r="Y14" s="61"/>
      <c r="Z14" s="60"/>
      <c r="AA14" s="61"/>
      <c r="AB14" s="60"/>
      <c r="AC14" s="61"/>
      <c r="AD14" s="60"/>
      <c r="AE14" s="61"/>
      <c r="AF14" s="60"/>
      <c r="AG14" s="61"/>
      <c r="AH14" s="60"/>
      <c r="AI14" s="61"/>
      <c r="AJ14" s="60"/>
      <c r="AK14" s="61"/>
      <c r="AL14" s="60"/>
      <c r="AM14" s="60"/>
      <c r="AN14" s="60"/>
    </row>
    <row r="15" spans="1:40" ht="15" customHeight="1" x14ac:dyDescent="0.2">
      <c r="A15" s="58"/>
      <c r="B15" s="59"/>
      <c r="C15" s="19" t="s">
        <v>54</v>
      </c>
      <c r="D15" s="20">
        <v>-42350</v>
      </c>
      <c r="E15" s="21"/>
      <c r="F15" s="20">
        <v>-8227</v>
      </c>
      <c r="G15" s="68"/>
      <c r="H15" s="20">
        <v>-10541</v>
      </c>
      <c r="I15" s="20"/>
      <c r="J15" s="20">
        <v>-9355</v>
      </c>
      <c r="K15" s="20"/>
      <c r="L15" s="20">
        <v>-12290</v>
      </c>
      <c r="M15" s="20"/>
      <c r="N15" s="20">
        <f>SUM(F15:L15)</f>
        <v>-40413</v>
      </c>
      <c r="O15" s="21"/>
      <c r="P15" s="20">
        <v>-10075.511343783986</v>
      </c>
      <c r="Q15" s="20"/>
      <c r="R15" s="20">
        <v>-13349.311869999998</v>
      </c>
      <c r="S15" s="20"/>
      <c r="T15" s="20">
        <v>-21424.183979302899</v>
      </c>
      <c r="U15" s="20"/>
      <c r="V15" s="131">
        <v>-25314</v>
      </c>
      <c r="W15" s="20"/>
      <c r="X15" s="131">
        <v>-70162.845759124612</v>
      </c>
      <c r="Y15" s="21"/>
      <c r="Z15" s="20">
        <v>-19854</v>
      </c>
      <c r="AA15" s="20"/>
      <c r="AB15" s="20">
        <v>-30185</v>
      </c>
      <c r="AC15" s="20"/>
      <c r="AD15" s="20">
        <v>-29956</v>
      </c>
      <c r="AE15" s="20"/>
      <c r="AF15" s="20">
        <f>AH15-Z15-AB15-AD15</f>
        <v>-25037</v>
      </c>
      <c r="AG15" s="20"/>
      <c r="AH15" s="20">
        <v>-105032</v>
      </c>
      <c r="AI15" s="21"/>
      <c r="AJ15" s="20">
        <v>-20991</v>
      </c>
      <c r="AK15" s="20"/>
      <c r="AL15" s="20">
        <v>-18578</v>
      </c>
      <c r="AM15" s="20"/>
      <c r="AN15" s="20">
        <v>-39569</v>
      </c>
    </row>
    <row r="16" spans="1:40" ht="8.1" customHeight="1" x14ac:dyDescent="0.2">
      <c r="A16" s="58"/>
      <c r="B16" s="59"/>
      <c r="C16" s="60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32"/>
      <c r="W16" s="18"/>
      <c r="X16" s="132"/>
      <c r="Y16" s="18"/>
      <c r="Z16" s="18"/>
      <c r="AA16" s="18"/>
      <c r="AB16" s="18"/>
      <c r="AC16" s="18"/>
      <c r="AD16" s="18"/>
      <c r="AE16" s="18"/>
      <c r="AF16" s="18">
        <v>0</v>
      </c>
      <c r="AG16" s="18"/>
      <c r="AH16" s="18">
        <v>0</v>
      </c>
      <c r="AI16" s="18"/>
      <c r="AJ16" s="18"/>
      <c r="AK16" s="18"/>
      <c r="AL16" s="18"/>
      <c r="AM16" s="18"/>
      <c r="AN16" s="18"/>
    </row>
    <row r="17" spans="1:40" ht="15" customHeight="1" x14ac:dyDescent="0.2">
      <c r="A17" s="55"/>
      <c r="B17" s="195" t="s">
        <v>55</v>
      </c>
      <c r="C17" s="195"/>
      <c r="D17" s="24">
        <f>D13+D15</f>
        <v>229384</v>
      </c>
      <c r="E17" s="26"/>
      <c r="F17" s="24">
        <f>F13+F15</f>
        <v>41186</v>
      </c>
      <c r="G17" s="24"/>
      <c r="H17" s="24">
        <f>H13+H15</f>
        <v>65121</v>
      </c>
      <c r="I17" s="24"/>
      <c r="J17" s="24">
        <f>J13+J15</f>
        <v>46340</v>
      </c>
      <c r="K17" s="24"/>
      <c r="L17" s="24">
        <f>L13+L15</f>
        <v>68157</v>
      </c>
      <c r="M17" s="56"/>
      <c r="N17" s="56">
        <f>SUM(F17:L17)</f>
        <v>220804</v>
      </c>
      <c r="O17" s="26"/>
      <c r="P17" s="24">
        <f>P13+P15</f>
        <v>51399.56014272332</v>
      </c>
      <c r="Q17" s="24"/>
      <c r="R17" s="24">
        <f>R13+R15</f>
        <v>50829.191071126326</v>
      </c>
      <c r="S17" s="24"/>
      <c r="T17" s="24">
        <f>T13+T15</f>
        <v>63353.341187648468</v>
      </c>
      <c r="U17" s="24"/>
      <c r="V17" s="133">
        <v>82134</v>
      </c>
      <c r="W17" s="24"/>
      <c r="X17" s="133">
        <v>247712.99719262641</v>
      </c>
      <c r="Y17" s="26"/>
      <c r="Z17" s="150">
        <v>66279</v>
      </c>
      <c r="AA17" s="24"/>
      <c r="AB17" s="150">
        <v>89369</v>
      </c>
      <c r="AC17" s="24"/>
      <c r="AD17" s="56">
        <v>90471</v>
      </c>
      <c r="AE17" s="24"/>
      <c r="AF17" s="56">
        <v>97620</v>
      </c>
      <c r="AG17" s="24"/>
      <c r="AH17" s="56">
        <v>343740</v>
      </c>
      <c r="AI17" s="26"/>
      <c r="AJ17" s="56">
        <v>72757</v>
      </c>
      <c r="AK17" s="24"/>
      <c r="AL17" s="150">
        <v>84892</v>
      </c>
      <c r="AM17" s="24"/>
      <c r="AN17" s="150">
        <v>157649</v>
      </c>
    </row>
    <row r="18" spans="1:40" ht="8.1" customHeight="1" x14ac:dyDescent="0.2">
      <c r="A18" s="58"/>
      <c r="B18" s="59"/>
      <c r="C18" s="60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32"/>
      <c r="W18" s="18"/>
      <c r="X18" s="132"/>
      <c r="Y18" s="18"/>
      <c r="Z18" s="151"/>
      <c r="AA18" s="18"/>
      <c r="AB18" s="151"/>
      <c r="AC18" s="18"/>
      <c r="AD18" s="151"/>
      <c r="AE18" s="18"/>
      <c r="AF18" s="151"/>
      <c r="AG18" s="18"/>
      <c r="AH18" s="151"/>
      <c r="AI18" s="18"/>
      <c r="AJ18" s="151"/>
      <c r="AK18" s="18"/>
      <c r="AL18" s="151"/>
      <c r="AM18" s="18"/>
      <c r="AN18" s="151"/>
    </row>
    <row r="19" spans="1:40" ht="15" customHeight="1" x14ac:dyDescent="0.2">
      <c r="A19" s="58"/>
      <c r="B19" s="59"/>
      <c r="C19" s="20" t="s">
        <v>56</v>
      </c>
      <c r="D19" s="22">
        <v>-156952</v>
      </c>
      <c r="E19" s="21"/>
      <c r="F19" s="22">
        <v>-32674</v>
      </c>
      <c r="G19" s="68"/>
      <c r="H19" s="22">
        <v>-41946</v>
      </c>
      <c r="I19" s="20"/>
      <c r="J19" s="22">
        <v>-34240</v>
      </c>
      <c r="K19" s="20"/>
      <c r="L19" s="22">
        <v>-44908</v>
      </c>
      <c r="M19" s="20"/>
      <c r="N19" s="22">
        <f>SUM(F19:L19)</f>
        <v>-153768</v>
      </c>
      <c r="O19" s="21"/>
      <c r="P19" s="22">
        <v>-35947.986236646961</v>
      </c>
      <c r="Q19" s="20"/>
      <c r="R19" s="22">
        <v>-33044.163208815837</v>
      </c>
      <c r="S19" s="20"/>
      <c r="T19" s="22">
        <v>-40302.450901172</v>
      </c>
      <c r="U19" s="20"/>
      <c r="V19" s="134">
        <v>-53196</v>
      </c>
      <c r="W19" s="20"/>
      <c r="X19" s="134">
        <v>-162490.16323557959</v>
      </c>
      <c r="Y19" s="21"/>
      <c r="Z19" s="152">
        <v>-42938</v>
      </c>
      <c r="AA19" s="20"/>
      <c r="AB19" s="152">
        <v>-57411</v>
      </c>
      <c r="AC19" s="20"/>
      <c r="AD19" s="152">
        <v>-57654</v>
      </c>
      <c r="AE19" s="20"/>
      <c r="AF19" s="152">
        <v>-63128</v>
      </c>
      <c r="AG19" s="20"/>
      <c r="AH19" s="152">
        <v>-221131</v>
      </c>
      <c r="AI19" s="21"/>
      <c r="AJ19" s="152">
        <v>-52092</v>
      </c>
      <c r="AK19" s="20"/>
      <c r="AL19" s="152">
        <v>-56740</v>
      </c>
      <c r="AM19" s="20"/>
      <c r="AN19" s="152">
        <v>-108832</v>
      </c>
    </row>
    <row r="20" spans="1:40" ht="8.1" customHeight="1" x14ac:dyDescent="0.2">
      <c r="A20" s="58"/>
      <c r="B20" s="59"/>
      <c r="C20" s="6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32"/>
      <c r="W20" s="18"/>
      <c r="X20" s="132"/>
      <c r="Y20" s="18"/>
      <c r="Z20" s="151"/>
      <c r="AA20" s="18"/>
      <c r="AB20" s="151"/>
      <c r="AC20" s="18"/>
      <c r="AD20" s="151"/>
      <c r="AE20" s="18"/>
      <c r="AF20" s="151"/>
      <c r="AG20" s="18"/>
      <c r="AH20" s="151"/>
      <c r="AI20" s="18"/>
      <c r="AJ20" s="151"/>
      <c r="AK20" s="18"/>
      <c r="AL20" s="151"/>
      <c r="AM20" s="18"/>
      <c r="AN20" s="151"/>
    </row>
    <row r="21" spans="1:40" ht="15" customHeight="1" x14ac:dyDescent="0.2">
      <c r="A21" s="55"/>
      <c r="B21" s="195" t="s">
        <v>57</v>
      </c>
      <c r="C21" s="195"/>
      <c r="D21" s="62">
        <f>D17+D19</f>
        <v>72432</v>
      </c>
      <c r="E21" s="63"/>
      <c r="F21" s="62">
        <f>F17+F19</f>
        <v>8512</v>
      </c>
      <c r="G21" s="62"/>
      <c r="H21" s="62">
        <f t="shared" ref="H21:J21" si="0">H17+H19</f>
        <v>23175</v>
      </c>
      <c r="I21" s="62"/>
      <c r="J21" s="62">
        <f t="shared" si="0"/>
        <v>12100</v>
      </c>
      <c r="K21" s="62"/>
      <c r="L21" s="62">
        <f>L17+L19</f>
        <v>23249</v>
      </c>
      <c r="M21" s="56"/>
      <c r="N21" s="56">
        <f>SUM(F21:L21)</f>
        <v>67036</v>
      </c>
      <c r="O21" s="63"/>
      <c r="P21" s="62">
        <f>P17+P19</f>
        <v>15451.573906076359</v>
      </c>
      <c r="Q21" s="62"/>
      <c r="R21" s="62">
        <f t="shared" ref="R21:T21" si="1">R17+R19</f>
        <v>17785.02786231049</v>
      </c>
      <c r="S21" s="62"/>
      <c r="T21" s="62">
        <f t="shared" si="1"/>
        <v>23050.890286476468</v>
      </c>
      <c r="U21" s="62"/>
      <c r="V21" s="135">
        <v>28938</v>
      </c>
      <c r="W21" s="62"/>
      <c r="X21" s="135">
        <v>85222.833957046823</v>
      </c>
      <c r="Y21" s="63"/>
      <c r="Z21" s="153">
        <v>23341</v>
      </c>
      <c r="AA21" s="62"/>
      <c r="AB21" s="153">
        <v>31958</v>
      </c>
      <c r="AC21" s="62"/>
      <c r="AD21" s="153">
        <v>32817</v>
      </c>
      <c r="AE21" s="62"/>
      <c r="AF21" s="153">
        <v>34493</v>
      </c>
      <c r="AG21" s="62"/>
      <c r="AH21" s="153">
        <v>122609</v>
      </c>
      <c r="AI21" s="63"/>
      <c r="AJ21" s="153">
        <v>20665</v>
      </c>
      <c r="AK21" s="62"/>
      <c r="AL21" s="153">
        <v>28152</v>
      </c>
      <c r="AM21" s="62"/>
      <c r="AN21" s="153">
        <v>48817</v>
      </c>
    </row>
    <row r="22" spans="1:40" ht="8.1" customHeight="1" x14ac:dyDescent="0.2">
      <c r="A22" s="58"/>
      <c r="B22" s="59"/>
      <c r="C22" s="6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32"/>
      <c r="W22" s="18"/>
      <c r="X22" s="132"/>
      <c r="Y22" s="18"/>
      <c r="Z22" s="151"/>
      <c r="AA22" s="18"/>
      <c r="AB22" s="151"/>
      <c r="AC22" s="18"/>
      <c r="AD22" s="151"/>
      <c r="AE22" s="18"/>
      <c r="AG22" s="18"/>
      <c r="AI22" s="18"/>
      <c r="AK22" s="18"/>
      <c r="AL22" s="151"/>
      <c r="AM22" s="18"/>
      <c r="AN22" s="151"/>
    </row>
    <row r="23" spans="1:40" ht="15" customHeight="1" x14ac:dyDescent="0.2">
      <c r="A23" s="58"/>
      <c r="B23" s="196" t="s">
        <v>58</v>
      </c>
      <c r="C23" s="196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32"/>
      <c r="W23" s="18"/>
      <c r="X23" s="132"/>
      <c r="Y23" s="18"/>
      <c r="Z23" s="151"/>
      <c r="AA23" s="18"/>
      <c r="AB23" s="151"/>
      <c r="AC23" s="18"/>
      <c r="AD23" s="151"/>
      <c r="AE23" s="18"/>
      <c r="AF23" s="151"/>
      <c r="AG23" s="18"/>
      <c r="AH23" s="151"/>
      <c r="AI23" s="18"/>
      <c r="AJ23" s="151"/>
      <c r="AK23" s="18"/>
      <c r="AL23" s="151"/>
      <c r="AM23" s="18"/>
      <c r="AN23" s="151"/>
    </row>
    <row r="24" spans="1:40" ht="8.1" customHeight="1" x14ac:dyDescent="0.2">
      <c r="A24" s="58"/>
      <c r="B24" s="59"/>
      <c r="C24" s="60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32"/>
      <c r="W24" s="18"/>
      <c r="X24" s="132"/>
      <c r="Y24" s="18"/>
      <c r="Z24" s="151"/>
      <c r="AA24" s="18"/>
      <c r="AB24" s="151"/>
      <c r="AC24" s="18"/>
      <c r="AD24" s="151"/>
      <c r="AE24" s="18"/>
      <c r="AF24" s="151"/>
      <c r="AG24" s="18"/>
      <c r="AH24" s="151"/>
      <c r="AI24" s="18"/>
      <c r="AJ24" s="151"/>
      <c r="AK24" s="18"/>
      <c r="AL24" s="151"/>
      <c r="AM24" s="18"/>
      <c r="AN24" s="151"/>
    </row>
    <row r="25" spans="1:40" ht="15" customHeight="1" x14ac:dyDescent="0.2">
      <c r="A25" s="58"/>
      <c r="B25" s="59"/>
      <c r="C25" s="19" t="s">
        <v>59</v>
      </c>
      <c r="D25" s="20">
        <v>-29013</v>
      </c>
      <c r="E25" s="21"/>
      <c r="F25" s="20">
        <v>-6307</v>
      </c>
      <c r="G25" s="68"/>
      <c r="H25" s="20">
        <v>-8009.1373800000001</v>
      </c>
      <c r="I25" s="20"/>
      <c r="J25" s="20">
        <v>-3199.8626199999999</v>
      </c>
      <c r="K25" s="20"/>
      <c r="L25" s="20">
        <v>-10786</v>
      </c>
      <c r="M25" s="20"/>
      <c r="N25" s="20">
        <f>SUM(F25:L25)</f>
        <v>-28302</v>
      </c>
      <c r="O25" s="21"/>
      <c r="P25" s="20">
        <v>-7268.777086344212</v>
      </c>
      <c r="Q25" s="20"/>
      <c r="R25" s="20">
        <v>-4500.5374270154125</v>
      </c>
      <c r="S25" s="20"/>
      <c r="T25" s="20">
        <v>-5923.2740317461903</v>
      </c>
      <c r="U25" s="20"/>
      <c r="V25" s="131">
        <v>-6535</v>
      </c>
      <c r="W25" s="20"/>
      <c r="X25" s="20">
        <v>-24227.353507133397</v>
      </c>
      <c r="Y25" s="21"/>
      <c r="Z25" s="154">
        <v>-6462</v>
      </c>
      <c r="AA25" s="20"/>
      <c r="AB25" s="154">
        <v>-6535</v>
      </c>
      <c r="AC25" s="20"/>
      <c r="AD25" s="154">
        <v>-6016</v>
      </c>
      <c r="AE25" s="20"/>
      <c r="AF25" s="20">
        <f>AH25-Z25-AB25-AD25</f>
        <v>-8756</v>
      </c>
      <c r="AG25" s="20"/>
      <c r="AH25" s="20">
        <v>-27769</v>
      </c>
      <c r="AI25" s="21"/>
      <c r="AJ25" s="20">
        <v>-6889</v>
      </c>
      <c r="AK25" s="20"/>
      <c r="AL25" s="20">
        <v>-8247</v>
      </c>
      <c r="AM25" s="20"/>
      <c r="AN25" s="154">
        <v>-15136</v>
      </c>
    </row>
    <row r="26" spans="1:40" ht="15" customHeight="1" x14ac:dyDescent="0.2">
      <c r="A26" s="58"/>
      <c r="B26" s="59"/>
      <c r="C26" s="19" t="s">
        <v>60</v>
      </c>
      <c r="D26" s="20">
        <v>-20092</v>
      </c>
      <c r="E26" s="21"/>
      <c r="F26" s="20">
        <v>-5459</v>
      </c>
      <c r="G26" s="68"/>
      <c r="H26" s="20">
        <v>-5415</v>
      </c>
      <c r="I26" s="20"/>
      <c r="J26" s="20">
        <v>-5968</v>
      </c>
      <c r="K26" s="20"/>
      <c r="L26" s="20">
        <v>-6075</v>
      </c>
      <c r="M26" s="20"/>
      <c r="N26" s="20">
        <f>SUM(F26:L26)</f>
        <v>-22917</v>
      </c>
      <c r="O26" s="21"/>
      <c r="P26" s="20">
        <v>-5109.4044557302404</v>
      </c>
      <c r="Q26" s="20"/>
      <c r="R26" s="20">
        <v>-4651.6225209141394</v>
      </c>
      <c r="S26" s="20"/>
      <c r="T26" s="20">
        <v>-5525.4921310221198</v>
      </c>
      <c r="U26" s="20"/>
      <c r="V26" s="131">
        <v>-6702</v>
      </c>
      <c r="W26" s="20"/>
      <c r="X26" s="20">
        <v>-21987.538223211042</v>
      </c>
      <c r="Y26" s="21"/>
      <c r="Z26" s="154">
        <v>-7769</v>
      </c>
      <c r="AA26" s="20"/>
      <c r="AB26" s="154">
        <v>-7101</v>
      </c>
      <c r="AC26" s="20"/>
      <c r="AD26" s="154">
        <v>-7517</v>
      </c>
      <c r="AE26" s="20"/>
      <c r="AF26" s="20">
        <f t="shared" ref="AF26:AF27" si="2">AH26-Z26-AB26-AD26</f>
        <v>-9175</v>
      </c>
      <c r="AG26" s="20"/>
      <c r="AH26" s="20">
        <v>-31562</v>
      </c>
      <c r="AI26" s="21"/>
      <c r="AJ26" s="20">
        <v>-8028</v>
      </c>
      <c r="AK26" s="20"/>
      <c r="AL26" s="20">
        <v>-8754</v>
      </c>
      <c r="AM26" s="20"/>
      <c r="AN26" s="154">
        <v>-16782</v>
      </c>
    </row>
    <row r="27" spans="1:40" ht="15" customHeight="1" x14ac:dyDescent="0.2">
      <c r="A27" s="64"/>
      <c r="B27" s="65"/>
      <c r="C27" s="19" t="s">
        <v>61</v>
      </c>
      <c r="D27" s="20">
        <v>-19434</v>
      </c>
      <c r="E27" s="21"/>
      <c r="F27" s="20">
        <v>-5854</v>
      </c>
      <c r="G27" s="68"/>
      <c r="H27" s="20">
        <v>-6186</v>
      </c>
      <c r="I27" s="20"/>
      <c r="J27" s="20">
        <v>-6848</v>
      </c>
      <c r="K27" s="20"/>
      <c r="L27" s="20">
        <v>-7913</v>
      </c>
      <c r="M27" s="20"/>
      <c r="N27" s="20">
        <f>SUM(F27:L27)</f>
        <v>-26801</v>
      </c>
      <c r="O27" s="21"/>
      <c r="P27" s="20">
        <v>-6812.8157699999956</v>
      </c>
      <c r="Q27" s="20"/>
      <c r="R27" s="20">
        <v>-5579.0288500000152</v>
      </c>
      <c r="S27" s="20"/>
      <c r="T27" s="20">
        <v>-7432.5851899999898</v>
      </c>
      <c r="U27" s="20"/>
      <c r="V27" s="131">
        <v>-8831</v>
      </c>
      <c r="W27" s="20"/>
      <c r="X27" s="20">
        <v>-28656.552390000004</v>
      </c>
      <c r="Y27" s="21"/>
      <c r="Z27" s="154">
        <v>-5591</v>
      </c>
      <c r="AA27" s="20"/>
      <c r="AB27" s="154">
        <v>-7854</v>
      </c>
      <c r="AC27" s="20"/>
      <c r="AD27" s="154">
        <v>-9160</v>
      </c>
      <c r="AE27" s="20"/>
      <c r="AF27" s="20">
        <f t="shared" si="2"/>
        <v>-10889</v>
      </c>
      <c r="AG27" s="20"/>
      <c r="AH27" s="20">
        <v>-33494</v>
      </c>
      <c r="AI27" s="21"/>
      <c r="AJ27" s="20">
        <v>-8438</v>
      </c>
      <c r="AK27" s="20"/>
      <c r="AL27" s="20">
        <v>-9235</v>
      </c>
      <c r="AM27" s="20"/>
      <c r="AN27" s="154">
        <v>-17673</v>
      </c>
    </row>
    <row r="28" spans="1:40" ht="15" customHeight="1" x14ac:dyDescent="0.2">
      <c r="A28" s="64"/>
      <c r="B28" s="65"/>
      <c r="C28" s="19" t="s">
        <v>63</v>
      </c>
      <c r="D28" s="22">
        <f>5626+30850</f>
        <v>36476</v>
      </c>
      <c r="E28" s="21"/>
      <c r="F28" s="22">
        <v>235</v>
      </c>
      <c r="G28" s="68"/>
      <c r="H28" s="22">
        <v>626</v>
      </c>
      <c r="I28" s="20"/>
      <c r="J28" s="22">
        <v>5109</v>
      </c>
      <c r="K28" s="20"/>
      <c r="L28" s="22">
        <v>-830</v>
      </c>
      <c r="M28" s="20"/>
      <c r="N28" s="22">
        <f>SUM(F28:L28)</f>
        <v>5140</v>
      </c>
      <c r="O28" s="21"/>
      <c r="P28" s="22">
        <v>-384.53783999999996</v>
      </c>
      <c r="Q28" s="20"/>
      <c r="R28" s="22">
        <v>132.75840999999946</v>
      </c>
      <c r="S28" s="20"/>
      <c r="T28" s="22">
        <v>4202.4819600000001</v>
      </c>
      <c r="U28" s="20"/>
      <c r="V28" s="134">
        <v>695</v>
      </c>
      <c r="W28" s="20"/>
      <c r="X28" s="22">
        <v>4645.9433299999964</v>
      </c>
      <c r="Y28" s="21"/>
      <c r="Z28" s="152">
        <v>888</v>
      </c>
      <c r="AA28" s="20"/>
      <c r="AB28" s="152">
        <v>956</v>
      </c>
      <c r="AC28" s="20"/>
      <c r="AD28" s="152">
        <v>-1289</v>
      </c>
      <c r="AE28" s="20"/>
      <c r="AF28" s="22">
        <f>AH28-Z28-AB28-AD28</f>
        <v>-402</v>
      </c>
      <c r="AG28" s="20"/>
      <c r="AH28" s="22">
        <v>153</v>
      </c>
      <c r="AI28" s="21"/>
      <c r="AJ28" s="22">
        <v>2473</v>
      </c>
      <c r="AK28" s="20"/>
      <c r="AL28" s="22">
        <v>-877</v>
      </c>
      <c r="AM28" s="20"/>
      <c r="AN28" s="152">
        <v>1596</v>
      </c>
    </row>
    <row r="29" spans="1:40" ht="8.1" customHeight="1" x14ac:dyDescent="0.2">
      <c r="A29" s="58"/>
      <c r="B29" s="59"/>
      <c r="C29" s="60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32"/>
      <c r="W29" s="18"/>
      <c r="X29" s="18"/>
      <c r="Y29" s="18"/>
      <c r="Z29" s="151"/>
      <c r="AA29" s="18"/>
      <c r="AB29" s="151"/>
      <c r="AC29" s="18"/>
      <c r="AD29" s="151"/>
      <c r="AE29" s="18"/>
      <c r="AF29" s="18"/>
      <c r="AG29" s="18"/>
      <c r="AH29" s="18"/>
      <c r="AI29" s="18"/>
      <c r="AJ29" s="18"/>
      <c r="AK29" s="18"/>
      <c r="AL29" s="18"/>
      <c r="AM29" s="18"/>
      <c r="AN29" s="151"/>
    </row>
    <row r="30" spans="1:40" ht="15" customHeight="1" x14ac:dyDescent="0.2">
      <c r="A30" s="58"/>
      <c r="B30" s="59"/>
      <c r="C30" s="60" t="s">
        <v>64</v>
      </c>
      <c r="D30" s="66">
        <f>SUM(D25:D29)</f>
        <v>-32063</v>
      </c>
      <c r="E30" s="63"/>
      <c r="F30" s="66">
        <f>SUM(F25:F29)</f>
        <v>-17385</v>
      </c>
      <c r="G30" s="97"/>
      <c r="H30" s="66">
        <f t="shared" ref="H30:L30" si="3">SUM(H25:H29)</f>
        <v>-18984.13738</v>
      </c>
      <c r="I30" s="66"/>
      <c r="J30" s="66">
        <f t="shared" si="3"/>
        <v>-10906.86262</v>
      </c>
      <c r="K30" s="66"/>
      <c r="L30" s="66">
        <f t="shared" si="3"/>
        <v>-25604</v>
      </c>
      <c r="M30" s="62"/>
      <c r="N30" s="66">
        <f>SUM(F30:L30)</f>
        <v>-72880</v>
      </c>
      <c r="O30" s="63"/>
      <c r="P30" s="66">
        <f t="shared" ref="P30:T30" si="4">SUM(P25:P29)</f>
        <v>-19575.535152074448</v>
      </c>
      <c r="Q30" s="62"/>
      <c r="R30" s="66">
        <f t="shared" si="4"/>
        <v>-14598.430387929566</v>
      </c>
      <c r="S30" s="62"/>
      <c r="T30" s="66">
        <f t="shared" si="4"/>
        <v>-14678.869392768298</v>
      </c>
      <c r="U30" s="62"/>
      <c r="V30" s="136">
        <v>-21373</v>
      </c>
      <c r="W30" s="62"/>
      <c r="X30" s="66">
        <v>-70225.500790344449</v>
      </c>
      <c r="Y30" s="63"/>
      <c r="Z30" s="155">
        <v>-18934</v>
      </c>
      <c r="AA30" s="62"/>
      <c r="AB30" s="155">
        <v>-20534</v>
      </c>
      <c r="AC30" s="62"/>
      <c r="AD30" s="155">
        <v>-23982</v>
      </c>
      <c r="AE30" s="62"/>
      <c r="AF30" s="66">
        <f>AF25+AF26+AF27+AF28</f>
        <v>-29222</v>
      </c>
      <c r="AG30" s="62"/>
      <c r="AH30" s="66">
        <f>Z30+AB30+AD30+AF30</f>
        <v>-92672</v>
      </c>
      <c r="AI30" s="63"/>
      <c r="AJ30" s="66">
        <v>-20882</v>
      </c>
      <c r="AK30" s="62"/>
      <c r="AL30" s="66">
        <v>-27113</v>
      </c>
      <c r="AM30" s="62"/>
      <c r="AN30" s="155">
        <v>-47995</v>
      </c>
    </row>
    <row r="31" spans="1:40" ht="8.1" customHeight="1" x14ac:dyDescent="0.2">
      <c r="A31" s="58"/>
      <c r="B31" s="59"/>
      <c r="C31" s="60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32"/>
      <c r="W31" s="18"/>
      <c r="X31" s="18"/>
      <c r="Y31" s="18"/>
      <c r="Z31" s="151"/>
      <c r="AA31" s="18"/>
      <c r="AB31" s="151"/>
      <c r="AC31" s="18"/>
      <c r="AD31" s="151"/>
      <c r="AE31" s="18"/>
      <c r="AF31" s="18"/>
      <c r="AG31" s="18"/>
      <c r="AH31" s="18"/>
      <c r="AI31" s="18"/>
      <c r="AJ31" s="18"/>
      <c r="AK31" s="18"/>
      <c r="AL31" s="18"/>
      <c r="AM31" s="18"/>
      <c r="AN31" s="151"/>
    </row>
    <row r="32" spans="1:40" ht="15" customHeight="1" x14ac:dyDescent="0.2">
      <c r="A32" s="55"/>
      <c r="B32" s="196" t="s">
        <v>65</v>
      </c>
      <c r="C32" s="196"/>
      <c r="D32" s="62">
        <f>D30+D21</f>
        <v>40369</v>
      </c>
      <c r="E32" s="63"/>
      <c r="F32" s="62">
        <f>F30+F21</f>
        <v>-8873</v>
      </c>
      <c r="G32" s="62"/>
      <c r="H32" s="62">
        <f t="shared" ref="H32:L32" si="5">H30+H21</f>
        <v>4190.8626199999999</v>
      </c>
      <c r="I32" s="62"/>
      <c r="J32" s="62">
        <f t="shared" si="5"/>
        <v>1193.1373800000001</v>
      </c>
      <c r="K32" s="62"/>
      <c r="L32" s="62">
        <f t="shared" si="5"/>
        <v>-2355</v>
      </c>
      <c r="M32" s="62"/>
      <c r="N32" s="56">
        <f>SUM(F32:L32)</f>
        <v>-5844</v>
      </c>
      <c r="O32" s="63"/>
      <c r="P32" s="62">
        <f t="shared" ref="P32:T32" si="6">P30+P21</f>
        <v>-4123.961245998089</v>
      </c>
      <c r="Q32" s="62"/>
      <c r="R32" s="62">
        <f t="shared" si="6"/>
        <v>3186.5974743809238</v>
      </c>
      <c r="S32" s="62"/>
      <c r="T32" s="62">
        <f t="shared" si="6"/>
        <v>8372.0208937081698</v>
      </c>
      <c r="U32" s="62"/>
      <c r="V32" s="135">
        <v>7565</v>
      </c>
      <c r="W32" s="62"/>
      <c r="X32" s="62">
        <v>14997.333166702374</v>
      </c>
      <c r="Y32" s="63"/>
      <c r="Z32" s="153">
        <v>4407</v>
      </c>
      <c r="AA32" s="62"/>
      <c r="AB32" s="153">
        <v>11424</v>
      </c>
      <c r="AC32" s="62"/>
      <c r="AD32" s="153">
        <v>8835</v>
      </c>
      <c r="AE32" s="62"/>
      <c r="AF32" s="62">
        <f>AF30+AF21</f>
        <v>5271</v>
      </c>
      <c r="AG32" s="62"/>
      <c r="AH32" s="62">
        <f>Z32+AB32+AD32+AF32</f>
        <v>29937</v>
      </c>
      <c r="AI32" s="63"/>
      <c r="AJ32" s="62">
        <v>-217</v>
      </c>
      <c r="AK32" s="62"/>
      <c r="AL32" s="62">
        <v>1039</v>
      </c>
      <c r="AM32" s="62"/>
      <c r="AN32" s="153">
        <v>822</v>
      </c>
    </row>
    <row r="33" spans="1:40" ht="8.1" customHeight="1" x14ac:dyDescent="0.2">
      <c r="A33" s="58"/>
      <c r="B33" s="59"/>
      <c r="C33" s="60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32"/>
      <c r="W33" s="18"/>
      <c r="X33" s="18"/>
      <c r="Y33" s="18"/>
      <c r="Z33" s="151"/>
      <c r="AA33" s="18"/>
      <c r="AB33" s="151"/>
      <c r="AC33" s="18"/>
      <c r="AD33" s="151"/>
      <c r="AE33" s="18"/>
      <c r="AF33" s="18"/>
      <c r="AG33" s="18"/>
      <c r="AH33" s="18"/>
      <c r="AI33" s="18"/>
      <c r="AJ33" s="18"/>
      <c r="AK33" s="18"/>
      <c r="AL33" s="18"/>
      <c r="AM33" s="18"/>
      <c r="AN33" s="151"/>
    </row>
    <row r="34" spans="1:40" ht="15" customHeight="1" x14ac:dyDescent="0.2">
      <c r="A34" s="58"/>
      <c r="B34" s="59"/>
      <c r="C34" s="19" t="s">
        <v>66</v>
      </c>
      <c r="D34" s="20">
        <v>-27307</v>
      </c>
      <c r="E34" s="21"/>
      <c r="F34" s="20">
        <v>-8606</v>
      </c>
      <c r="G34" s="68"/>
      <c r="H34" s="20">
        <v>-5095</v>
      </c>
      <c r="I34" s="20"/>
      <c r="J34" s="20">
        <v>-6772</v>
      </c>
      <c r="K34" s="20"/>
      <c r="L34" s="20">
        <v>-7247</v>
      </c>
      <c r="M34" s="20"/>
      <c r="N34" s="20">
        <f>SUM(F34:L34)</f>
        <v>-27720</v>
      </c>
      <c r="O34" s="21"/>
      <c r="P34" s="20">
        <v>-8376.5130114384756</v>
      </c>
      <c r="Q34" s="20"/>
      <c r="R34" s="20">
        <v>-4982.3914719979548</v>
      </c>
      <c r="S34" s="20"/>
      <c r="T34" s="20">
        <v>-4431</v>
      </c>
      <c r="U34" s="20"/>
      <c r="V34" s="131">
        <v>-2491.9783614633261</v>
      </c>
      <c r="W34" s="20"/>
      <c r="X34" s="20">
        <v>-20281.567638635461</v>
      </c>
      <c r="Y34" s="21"/>
      <c r="Z34" s="154">
        <v>-5332</v>
      </c>
      <c r="AA34" s="20"/>
      <c r="AB34" s="154">
        <v>-3787</v>
      </c>
      <c r="AC34" s="20"/>
      <c r="AD34" s="154">
        <v>-7501</v>
      </c>
      <c r="AE34" s="20"/>
      <c r="AF34" s="20">
        <f>AH34-Z34-AB34-AD34</f>
        <v>-9088</v>
      </c>
      <c r="AG34" s="20"/>
      <c r="AH34" s="20">
        <v>-25708</v>
      </c>
      <c r="AI34" s="21"/>
      <c r="AJ34" s="20">
        <v>-10158</v>
      </c>
      <c r="AK34" s="20"/>
      <c r="AL34" s="20">
        <v>-10691</v>
      </c>
      <c r="AM34" s="20"/>
      <c r="AN34" s="154">
        <v>-20849</v>
      </c>
    </row>
    <row r="35" spans="1:40" ht="15" customHeight="1" x14ac:dyDescent="0.2">
      <c r="A35" s="58"/>
      <c r="B35" s="59"/>
      <c r="C35" s="19" t="s">
        <v>67</v>
      </c>
      <c r="D35" s="20">
        <v>19026</v>
      </c>
      <c r="E35" s="21"/>
      <c r="F35" s="20">
        <v>3969</v>
      </c>
      <c r="G35" s="68"/>
      <c r="H35" s="20">
        <v>3878</v>
      </c>
      <c r="I35" s="20"/>
      <c r="J35" s="20">
        <v>5337</v>
      </c>
      <c r="K35" s="20"/>
      <c r="L35" s="20">
        <v>5715</v>
      </c>
      <c r="M35" s="20"/>
      <c r="N35" s="20">
        <f>SUM(F35:L35)</f>
        <v>18899</v>
      </c>
      <c r="O35" s="21"/>
      <c r="P35" s="20">
        <v>6120.6784111840952</v>
      </c>
      <c r="Q35" s="20"/>
      <c r="R35" s="20">
        <v>2361.3496109937605</v>
      </c>
      <c r="S35" s="20"/>
      <c r="T35" s="20">
        <v>3288</v>
      </c>
      <c r="U35" s="20"/>
      <c r="V35" s="20">
        <v>3297</v>
      </c>
      <c r="W35" s="20"/>
      <c r="X35" s="20">
        <v>15066.760161886999</v>
      </c>
      <c r="Y35" s="21"/>
      <c r="Z35" s="154">
        <v>5500</v>
      </c>
      <c r="AA35" s="20"/>
      <c r="AB35" s="154">
        <v>4115</v>
      </c>
      <c r="AC35" s="20"/>
      <c r="AD35" s="154">
        <v>2871</v>
      </c>
      <c r="AE35" s="20"/>
      <c r="AF35" s="20">
        <f>AH35-Z35-AB35-AD35</f>
        <v>4318</v>
      </c>
      <c r="AG35" s="20"/>
      <c r="AH35" s="20">
        <v>16804</v>
      </c>
      <c r="AI35" s="21"/>
      <c r="AJ35" s="20">
        <v>5899</v>
      </c>
      <c r="AK35" s="20"/>
      <c r="AL35" s="20">
        <v>5773</v>
      </c>
      <c r="AM35" s="20"/>
      <c r="AN35" s="154">
        <v>11672</v>
      </c>
    </row>
    <row r="36" spans="1:40" ht="8.1" customHeight="1" x14ac:dyDescent="0.2">
      <c r="A36" s="58"/>
      <c r="B36" s="59"/>
      <c r="C36" s="60"/>
      <c r="D36" s="60"/>
      <c r="E36" s="61"/>
      <c r="F36" s="60"/>
      <c r="G36" s="18"/>
      <c r="H36" s="60"/>
      <c r="I36" s="61"/>
      <c r="J36" s="60"/>
      <c r="K36" s="61"/>
      <c r="L36" s="60"/>
      <c r="M36" s="61"/>
      <c r="N36" s="60"/>
      <c r="O36" s="61"/>
      <c r="P36" s="60"/>
      <c r="Q36" s="61"/>
      <c r="R36" s="60"/>
      <c r="S36" s="61"/>
      <c r="T36" s="60"/>
      <c r="U36" s="61"/>
      <c r="V36" s="130"/>
      <c r="W36" s="61"/>
      <c r="X36" s="60"/>
      <c r="Y36" s="61"/>
      <c r="Z36" s="156"/>
      <c r="AA36" s="61"/>
      <c r="AB36" s="156"/>
      <c r="AC36" s="61"/>
      <c r="AD36" s="156"/>
      <c r="AE36" s="61"/>
      <c r="AF36" s="60"/>
      <c r="AG36" s="61"/>
      <c r="AH36" s="60"/>
      <c r="AI36" s="61"/>
      <c r="AJ36" s="60"/>
      <c r="AK36" s="61"/>
      <c r="AL36" s="60"/>
      <c r="AM36" s="60"/>
      <c r="AN36" s="156"/>
    </row>
    <row r="37" spans="1:40" ht="15" customHeight="1" x14ac:dyDescent="0.2">
      <c r="A37" s="58"/>
      <c r="B37" s="195" t="s">
        <v>68</v>
      </c>
      <c r="C37" s="195"/>
      <c r="D37" s="67">
        <f>D32+D34+D35</f>
        <v>32088</v>
      </c>
      <c r="E37" s="57"/>
      <c r="F37" s="67">
        <f>F32+F34+F35</f>
        <v>-13510</v>
      </c>
      <c r="G37" s="97"/>
      <c r="H37" s="67">
        <f>H32+H34+H35</f>
        <v>2973.8626199999999</v>
      </c>
      <c r="I37" s="56"/>
      <c r="J37" s="67">
        <f>J32+J34+J35</f>
        <v>-241.86261999999988</v>
      </c>
      <c r="K37" s="56"/>
      <c r="L37" s="67">
        <f>L32+L34+L35</f>
        <v>-3887</v>
      </c>
      <c r="M37" s="56"/>
      <c r="N37" s="67">
        <f>SUM(F37:L37)</f>
        <v>-14665</v>
      </c>
      <c r="O37" s="57"/>
      <c r="P37" s="67">
        <f>P32+P34+P35</f>
        <v>-6379.7958462524693</v>
      </c>
      <c r="Q37" s="56"/>
      <c r="R37" s="67">
        <f>R32+R34+R35</f>
        <v>565.55561337672953</v>
      </c>
      <c r="S37" s="56"/>
      <c r="T37" s="67">
        <f>T32+T34+T35</f>
        <v>7229.0208937081698</v>
      </c>
      <c r="U37" s="56"/>
      <c r="V37" s="137">
        <v>8370</v>
      </c>
      <c r="W37" s="56"/>
      <c r="X37" s="67">
        <v>9782.5256899539127</v>
      </c>
      <c r="Y37" s="57"/>
      <c r="Z37" s="157">
        <v>4575</v>
      </c>
      <c r="AA37" s="56"/>
      <c r="AB37" s="157">
        <v>11752</v>
      </c>
      <c r="AC37" s="56"/>
      <c r="AD37" s="157">
        <v>4205</v>
      </c>
      <c r="AE37" s="56"/>
      <c r="AF37" s="67">
        <f>AF32+AF34+AF35</f>
        <v>501</v>
      </c>
      <c r="AG37" s="56"/>
      <c r="AH37" s="66">
        <f>Z37+AB37+AD37+AF37</f>
        <v>21033</v>
      </c>
      <c r="AI37" s="57"/>
      <c r="AJ37" s="66">
        <v>-4476</v>
      </c>
      <c r="AK37" s="56"/>
      <c r="AL37" s="67">
        <v>-3879</v>
      </c>
      <c r="AM37" s="56"/>
      <c r="AN37" s="157">
        <v>-8355</v>
      </c>
    </row>
    <row r="38" spans="1:40" ht="8.1" customHeight="1" x14ac:dyDescent="0.2">
      <c r="A38" s="58"/>
      <c r="B38" s="59"/>
      <c r="C38" s="60"/>
      <c r="D38" s="60"/>
      <c r="E38" s="61"/>
      <c r="F38" s="60"/>
      <c r="G38" s="18"/>
      <c r="H38" s="60"/>
      <c r="I38" s="61"/>
      <c r="J38" s="60"/>
      <c r="K38" s="61"/>
      <c r="L38" s="60"/>
      <c r="M38" s="61"/>
      <c r="N38" s="60"/>
      <c r="O38" s="61"/>
      <c r="P38" s="60"/>
      <c r="Q38" s="61"/>
      <c r="R38" s="60"/>
      <c r="S38" s="61"/>
      <c r="T38" s="60"/>
      <c r="U38" s="61"/>
      <c r="V38" s="130"/>
      <c r="W38" s="61"/>
      <c r="X38" s="60"/>
      <c r="Y38" s="61"/>
      <c r="Z38" s="156"/>
      <c r="AA38" s="61"/>
      <c r="AB38" s="156"/>
      <c r="AC38" s="61"/>
      <c r="AD38" s="156"/>
      <c r="AE38" s="61"/>
      <c r="AF38" s="156"/>
      <c r="AG38" s="61"/>
      <c r="AH38" s="156"/>
      <c r="AI38" s="61"/>
      <c r="AJ38" s="156"/>
      <c r="AK38" s="61"/>
      <c r="AL38" s="60"/>
      <c r="AM38" s="60"/>
      <c r="AN38" s="156"/>
    </row>
    <row r="39" spans="1:40" ht="15" customHeight="1" x14ac:dyDescent="0.2">
      <c r="A39" s="58"/>
      <c r="B39" s="59"/>
      <c r="C39" s="19" t="s">
        <v>69</v>
      </c>
      <c r="D39" s="68"/>
      <c r="E39" s="69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20"/>
      <c r="Q39" s="68"/>
      <c r="R39" s="20"/>
      <c r="S39" s="68"/>
      <c r="T39" s="20"/>
      <c r="U39" s="68"/>
      <c r="V39" s="138"/>
      <c r="W39" s="68"/>
      <c r="X39" s="68"/>
      <c r="Y39" s="69"/>
      <c r="Z39" s="158"/>
      <c r="AA39" s="68"/>
      <c r="AB39" s="158"/>
      <c r="AC39" s="68"/>
      <c r="AD39" s="158"/>
      <c r="AE39" s="68"/>
      <c r="AF39" s="68"/>
      <c r="AG39" s="68"/>
      <c r="AH39" s="68"/>
      <c r="AI39" s="69"/>
      <c r="AJ39" s="68"/>
      <c r="AK39" s="68"/>
      <c r="AL39" s="68"/>
      <c r="AM39" s="20"/>
      <c r="AN39" s="158"/>
    </row>
    <row r="40" spans="1:40" ht="15" customHeight="1" x14ac:dyDescent="0.2">
      <c r="A40" s="58"/>
      <c r="B40" s="59"/>
      <c r="C40" s="19" t="s">
        <v>70</v>
      </c>
      <c r="D40" s="68">
        <v>-679</v>
      </c>
      <c r="E40" s="69"/>
      <c r="F40" s="68">
        <v>-1662</v>
      </c>
      <c r="G40" s="68"/>
      <c r="H40" s="68">
        <v>-27</v>
      </c>
      <c r="I40" s="68"/>
      <c r="J40" s="68">
        <v>195</v>
      </c>
      <c r="K40" s="68"/>
      <c r="L40" s="68">
        <v>582</v>
      </c>
      <c r="M40" s="68"/>
      <c r="N40" s="20">
        <f>SUM(F40:L40)</f>
        <v>-912</v>
      </c>
      <c r="O40" s="69"/>
      <c r="P40" s="20">
        <v>-1863.5201502504642</v>
      </c>
      <c r="Q40" s="68"/>
      <c r="R40" s="20">
        <v>888.12015025046423</v>
      </c>
      <c r="S40" s="68"/>
      <c r="T40" s="20">
        <v>572</v>
      </c>
      <c r="U40" s="68"/>
      <c r="V40" s="138">
        <v>-510</v>
      </c>
      <c r="W40" s="68"/>
      <c r="X40" s="68">
        <v>-912</v>
      </c>
      <c r="Y40" s="69"/>
      <c r="Z40" s="158">
        <v>-5613</v>
      </c>
      <c r="AA40" s="68"/>
      <c r="AB40" s="158">
        <v>-1247</v>
      </c>
      <c r="AC40" s="68"/>
      <c r="AD40" s="158">
        <v>331</v>
      </c>
      <c r="AE40" s="68"/>
      <c r="AF40" s="20">
        <f>AH40-Z40-AB40-AD40</f>
        <v>-2235</v>
      </c>
      <c r="AG40" s="68"/>
      <c r="AH40" s="20">
        <v>-8764</v>
      </c>
      <c r="AI40" s="69"/>
      <c r="AJ40" s="20">
        <v>-1</v>
      </c>
      <c r="AK40" s="68"/>
      <c r="AL40" s="68">
        <v>92</v>
      </c>
      <c r="AM40" s="20"/>
      <c r="AN40" s="158">
        <v>91</v>
      </c>
    </row>
    <row r="41" spans="1:40" ht="15" customHeight="1" x14ac:dyDescent="0.2">
      <c r="A41" s="58"/>
      <c r="B41" s="59"/>
      <c r="C41" s="19" t="s">
        <v>71</v>
      </c>
      <c r="D41" s="22">
        <v>1906</v>
      </c>
      <c r="E41" s="21"/>
      <c r="F41" s="22">
        <v>0</v>
      </c>
      <c r="G41" s="68"/>
      <c r="H41" s="22">
        <v>1881</v>
      </c>
      <c r="I41" s="20"/>
      <c r="J41" s="22">
        <v>-1881</v>
      </c>
      <c r="K41" s="20"/>
      <c r="L41" s="22">
        <v>2611</v>
      </c>
      <c r="M41" s="20"/>
      <c r="N41" s="22">
        <f>SUM(F41:L41)</f>
        <v>2611</v>
      </c>
      <c r="O41" s="21"/>
      <c r="P41" s="22">
        <v>0</v>
      </c>
      <c r="Q41" s="20"/>
      <c r="R41" s="22">
        <v>0</v>
      </c>
      <c r="S41" s="20"/>
      <c r="T41" s="22"/>
      <c r="U41" s="20"/>
      <c r="V41" s="134">
        <v>0</v>
      </c>
      <c r="W41" s="20"/>
      <c r="X41" s="22">
        <v>0</v>
      </c>
      <c r="Y41" s="21"/>
      <c r="Z41" s="152">
        <v>0</v>
      </c>
      <c r="AA41" s="20"/>
      <c r="AB41" s="152">
        <v>0</v>
      </c>
      <c r="AC41" s="20"/>
      <c r="AD41" s="152">
        <v>0</v>
      </c>
      <c r="AE41" s="20"/>
      <c r="AF41" s="22">
        <v>0</v>
      </c>
      <c r="AG41" s="20"/>
      <c r="AH41" s="22">
        <v>0</v>
      </c>
      <c r="AI41" s="21"/>
      <c r="AJ41" s="22"/>
      <c r="AK41" s="20"/>
      <c r="AL41" s="22"/>
      <c r="AM41" s="20"/>
      <c r="AN41" s="152">
        <v>0</v>
      </c>
    </row>
    <row r="42" spans="1:40" ht="8.1" customHeight="1" x14ac:dyDescent="0.2">
      <c r="A42" s="58"/>
      <c r="B42" s="59"/>
      <c r="C42" s="60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32"/>
      <c r="W42" s="18"/>
      <c r="X42" s="18"/>
      <c r="Y42" s="18"/>
      <c r="Z42" s="151"/>
      <c r="AA42" s="18"/>
      <c r="AB42" s="151"/>
      <c r="AC42" s="18"/>
      <c r="AD42" s="151"/>
      <c r="AE42" s="18"/>
      <c r="AF42" s="18"/>
      <c r="AG42" s="18"/>
      <c r="AH42" s="18"/>
      <c r="AI42" s="18"/>
      <c r="AJ42" s="18"/>
      <c r="AK42" s="18"/>
      <c r="AL42" s="18"/>
      <c r="AM42" s="18"/>
      <c r="AN42" s="151"/>
    </row>
    <row r="43" spans="1:40" ht="15" customHeight="1" x14ac:dyDescent="0.2">
      <c r="A43" s="58"/>
      <c r="B43" s="195" t="s">
        <v>118</v>
      </c>
      <c r="C43" s="195"/>
      <c r="D43" s="62">
        <f>D37+D40+D41</f>
        <v>33315</v>
      </c>
      <c r="E43" s="63"/>
      <c r="F43" s="62">
        <f>F37+F40+F41</f>
        <v>-15172</v>
      </c>
      <c r="G43" s="97"/>
      <c r="H43" s="62">
        <f>H37+H40+H41</f>
        <v>4827.8626199999999</v>
      </c>
      <c r="I43" s="62"/>
      <c r="J43" s="62">
        <f>J37+J40+J41</f>
        <v>-1927.8626199999999</v>
      </c>
      <c r="K43" s="62"/>
      <c r="L43" s="62">
        <f>L37+L40+L41</f>
        <v>-694</v>
      </c>
      <c r="M43" s="62"/>
      <c r="N43" s="56">
        <f>SUM(F43:L43)</f>
        <v>-12966</v>
      </c>
      <c r="O43" s="63"/>
      <c r="P43" s="62">
        <f>P37+P40+P41</f>
        <v>-8243.3159965029336</v>
      </c>
      <c r="Q43" s="62"/>
      <c r="R43" s="62">
        <f>R37+R40+R41</f>
        <v>1453.6757636271936</v>
      </c>
      <c r="S43" s="62"/>
      <c r="T43" s="62">
        <f>T37+T40+T41</f>
        <v>7801.0208937081698</v>
      </c>
      <c r="U43" s="62"/>
      <c r="V43" s="135">
        <v>7860</v>
      </c>
      <c r="W43" s="62"/>
      <c r="X43" s="56">
        <v>8870.5256899539127</v>
      </c>
      <c r="Y43" s="63"/>
      <c r="Z43" s="153">
        <v>-1038</v>
      </c>
      <c r="AA43" s="62"/>
      <c r="AB43" s="153">
        <v>10505</v>
      </c>
      <c r="AC43" s="62"/>
      <c r="AD43" s="153">
        <v>4536</v>
      </c>
      <c r="AE43" s="62"/>
      <c r="AF43" s="62">
        <f>AF37+AF40</f>
        <v>-1734</v>
      </c>
      <c r="AG43" s="62"/>
      <c r="AH43" s="62">
        <f>Z43+AB43+AD43+AF43</f>
        <v>12269</v>
      </c>
      <c r="AI43" s="63"/>
      <c r="AJ43" s="62">
        <v>-4477</v>
      </c>
      <c r="AK43" s="62"/>
      <c r="AL43" s="62">
        <v>-3787</v>
      </c>
      <c r="AM43" s="62"/>
      <c r="AN43" s="153">
        <v>-8264</v>
      </c>
    </row>
    <row r="44" spans="1:40" ht="8.1" customHeight="1" x14ac:dyDescent="0.2">
      <c r="A44" s="58"/>
      <c r="B44" s="59"/>
      <c r="C44" s="60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32"/>
      <c r="W44" s="18"/>
      <c r="X44" s="18"/>
      <c r="Y44" s="18"/>
      <c r="Z44" s="151"/>
      <c r="AA44" s="18"/>
      <c r="AB44" s="151"/>
      <c r="AC44" s="18"/>
      <c r="AD44" s="151"/>
      <c r="AE44" s="18"/>
      <c r="AF44" s="151"/>
      <c r="AG44" s="18"/>
      <c r="AH44" s="151"/>
      <c r="AI44" s="18"/>
      <c r="AJ44" s="151"/>
      <c r="AK44" s="18"/>
      <c r="AL44" s="18"/>
      <c r="AM44" s="18"/>
      <c r="AN44" s="151"/>
    </row>
    <row r="45" spans="1:40" ht="15" customHeight="1" x14ac:dyDescent="0.2">
      <c r="A45" s="58"/>
      <c r="B45" s="195" t="s">
        <v>119</v>
      </c>
      <c r="C45" s="195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32"/>
      <c r="W45" s="18"/>
      <c r="X45" s="18"/>
      <c r="Y45" s="18"/>
      <c r="Z45" s="151"/>
      <c r="AA45" s="18"/>
      <c r="AB45" s="151"/>
      <c r="AC45" s="18"/>
      <c r="AD45" s="151"/>
      <c r="AE45" s="18"/>
      <c r="AF45" s="151"/>
      <c r="AG45" s="18"/>
      <c r="AH45" s="151"/>
      <c r="AI45" s="18"/>
      <c r="AJ45" s="151"/>
      <c r="AK45" s="18"/>
      <c r="AL45" s="18"/>
      <c r="AM45" s="18"/>
      <c r="AN45" s="151"/>
    </row>
    <row r="46" spans="1:40" ht="8.1" customHeight="1" x14ac:dyDescent="0.2">
      <c r="A46" s="58"/>
      <c r="B46" s="59"/>
      <c r="C46" s="60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32"/>
      <c r="W46" s="18"/>
      <c r="X46" s="18"/>
      <c r="Y46" s="18"/>
      <c r="Z46" s="151"/>
      <c r="AA46" s="18"/>
      <c r="AB46" s="151"/>
      <c r="AC46" s="18"/>
      <c r="AD46" s="151"/>
      <c r="AE46" s="18"/>
      <c r="AF46" s="151"/>
      <c r="AG46" s="18"/>
      <c r="AH46" s="151"/>
      <c r="AI46" s="18"/>
      <c r="AJ46" s="151"/>
      <c r="AK46" s="18"/>
      <c r="AL46" s="18"/>
      <c r="AM46" s="18"/>
      <c r="AN46" s="151"/>
    </row>
    <row r="47" spans="1:40" ht="15" customHeight="1" x14ac:dyDescent="0.2">
      <c r="A47" s="58"/>
      <c r="B47" s="59"/>
      <c r="C47" s="19" t="s">
        <v>120</v>
      </c>
      <c r="D47" s="98">
        <v>0</v>
      </c>
      <c r="E47" s="69"/>
      <c r="F47" s="98">
        <v>17531</v>
      </c>
      <c r="G47" s="68"/>
      <c r="H47" s="98">
        <v>0</v>
      </c>
      <c r="I47" s="68"/>
      <c r="J47" s="98">
        <v>7609</v>
      </c>
      <c r="K47" s="68"/>
      <c r="L47" s="98">
        <v>-471</v>
      </c>
      <c r="M47" s="68"/>
      <c r="N47" s="98">
        <f>SUM(F47:L47)</f>
        <v>24669</v>
      </c>
      <c r="O47" s="69"/>
      <c r="P47" s="22">
        <v>7422.5</v>
      </c>
      <c r="Q47" s="68"/>
      <c r="R47" s="22">
        <v>0</v>
      </c>
      <c r="S47" s="68"/>
      <c r="T47" s="22">
        <v>0</v>
      </c>
      <c r="U47" s="68"/>
      <c r="V47" s="139">
        <v>0</v>
      </c>
      <c r="W47" s="68"/>
      <c r="X47" s="98">
        <v>7422.5</v>
      </c>
      <c r="Y47" s="69"/>
      <c r="Z47" s="159">
        <v>12759</v>
      </c>
      <c r="AA47" s="68"/>
      <c r="AB47" s="159">
        <v>398</v>
      </c>
      <c r="AC47" s="68"/>
      <c r="AD47" s="159">
        <v>124</v>
      </c>
      <c r="AE47" s="68"/>
      <c r="AF47" s="159">
        <v>0</v>
      </c>
      <c r="AG47" s="68"/>
      <c r="AH47" s="159">
        <v>13281</v>
      </c>
      <c r="AI47" s="69"/>
      <c r="AJ47" s="159">
        <v>0</v>
      </c>
      <c r="AK47" s="68"/>
      <c r="AL47" s="98">
        <v>0</v>
      </c>
      <c r="AM47" s="20"/>
      <c r="AN47" s="159">
        <v>0</v>
      </c>
    </row>
    <row r="48" spans="1:40" ht="8.1" customHeight="1" x14ac:dyDescent="0.2">
      <c r="A48" s="58"/>
      <c r="B48" s="92"/>
      <c r="C48" s="60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32"/>
      <c r="W48" s="18"/>
      <c r="X48" s="18"/>
      <c r="Y48" s="18"/>
      <c r="Z48" s="151"/>
      <c r="AA48" s="18"/>
      <c r="AB48" s="151"/>
      <c r="AC48" s="18"/>
      <c r="AD48" s="151"/>
      <c r="AE48" s="18"/>
      <c r="AF48" s="151"/>
      <c r="AG48" s="18"/>
      <c r="AH48" s="151"/>
      <c r="AI48" s="18"/>
      <c r="AJ48" s="151"/>
      <c r="AK48" s="18"/>
      <c r="AL48" s="18"/>
      <c r="AM48" s="18"/>
      <c r="AN48" s="151"/>
    </row>
    <row r="49" spans="1:40" ht="15" customHeight="1" x14ac:dyDescent="0.2">
      <c r="A49" s="58"/>
      <c r="B49" s="195" t="s">
        <v>121</v>
      </c>
      <c r="C49" s="195"/>
      <c r="D49" s="66">
        <f>D47</f>
        <v>0</v>
      </c>
      <c r="E49" s="176"/>
      <c r="F49" s="66">
        <f>F47</f>
        <v>17531</v>
      </c>
      <c r="G49" s="66"/>
      <c r="H49" s="66">
        <f t="shared" ref="H49" si="7">H47</f>
        <v>0</v>
      </c>
      <c r="I49" s="66"/>
      <c r="J49" s="66">
        <f>J47</f>
        <v>7609</v>
      </c>
      <c r="K49" s="66"/>
      <c r="L49" s="66">
        <f>L47</f>
        <v>-471</v>
      </c>
      <c r="M49" s="66"/>
      <c r="N49" s="66">
        <f>N47</f>
        <v>24669</v>
      </c>
      <c r="O49" s="176"/>
      <c r="P49" s="67">
        <f>P47</f>
        <v>7422.5</v>
      </c>
      <c r="Q49" s="66"/>
      <c r="R49" s="67">
        <f>R47</f>
        <v>0</v>
      </c>
      <c r="S49" s="66"/>
      <c r="T49" s="67">
        <f>T47</f>
        <v>0</v>
      </c>
      <c r="U49" s="66"/>
      <c r="V49" s="136">
        <v>0</v>
      </c>
      <c r="W49" s="62"/>
      <c r="X49" s="178">
        <v>7422.5</v>
      </c>
      <c r="Y49" s="176"/>
      <c r="Z49" s="155">
        <v>12759</v>
      </c>
      <c r="AA49" s="66"/>
      <c r="AB49" s="155">
        <v>398</v>
      </c>
      <c r="AC49" s="62"/>
      <c r="AD49" s="155">
        <v>124</v>
      </c>
      <c r="AE49" s="62"/>
      <c r="AF49" s="155">
        <v>0</v>
      </c>
      <c r="AG49" s="62"/>
      <c r="AH49" s="155">
        <v>13281</v>
      </c>
      <c r="AI49" s="176"/>
      <c r="AJ49" s="155">
        <v>0</v>
      </c>
      <c r="AK49" s="62"/>
      <c r="AL49" s="178">
        <v>-3787</v>
      </c>
      <c r="AM49" s="67"/>
      <c r="AN49" s="155">
        <v>-8264</v>
      </c>
    </row>
    <row r="50" spans="1:40" ht="8.1" customHeight="1" x14ac:dyDescent="0.2">
      <c r="A50" s="58"/>
      <c r="B50" s="59"/>
      <c r="C50" s="60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32"/>
      <c r="W50" s="18"/>
      <c r="X50" s="18"/>
      <c r="Y50" s="18"/>
      <c r="Z50" s="151"/>
      <c r="AA50" s="18"/>
      <c r="AB50" s="151"/>
      <c r="AC50" s="18"/>
      <c r="AD50" s="151"/>
      <c r="AE50" s="18"/>
      <c r="AF50" s="151"/>
      <c r="AG50" s="18"/>
      <c r="AH50" s="151"/>
      <c r="AI50" s="18"/>
      <c r="AJ50" s="151"/>
      <c r="AK50" s="18"/>
      <c r="AL50" s="18"/>
      <c r="AM50" s="18"/>
      <c r="AN50" s="151"/>
    </row>
    <row r="51" spans="1:40" ht="15" customHeight="1" thickBot="1" x14ac:dyDescent="0.25">
      <c r="A51" s="58"/>
      <c r="B51" s="196" t="s">
        <v>72</v>
      </c>
      <c r="C51" s="196"/>
      <c r="D51" s="99">
        <f>D49+D43</f>
        <v>33315</v>
      </c>
      <c r="E51" s="63"/>
      <c r="F51" s="99">
        <f>F49+F43</f>
        <v>2359</v>
      </c>
      <c r="G51" s="97"/>
      <c r="H51" s="99">
        <f>H49+H43</f>
        <v>4827.8626199999999</v>
      </c>
      <c r="I51" s="62"/>
      <c r="J51" s="99">
        <f>J49+J43</f>
        <v>5681.1373800000001</v>
      </c>
      <c r="K51" s="62"/>
      <c r="L51" s="99">
        <f>L49+L43</f>
        <v>-1165</v>
      </c>
      <c r="M51" s="62"/>
      <c r="N51" s="99">
        <f>SUM(F51:L51)</f>
        <v>11703</v>
      </c>
      <c r="O51" s="63"/>
      <c r="P51" s="100">
        <f>P49+P43</f>
        <v>-820.81599650293356</v>
      </c>
      <c r="Q51" s="62"/>
      <c r="R51" s="100">
        <f>R49+R43</f>
        <v>1453.6757636271936</v>
      </c>
      <c r="S51" s="62"/>
      <c r="T51" s="100">
        <f>T49+T43</f>
        <v>7801.0208937081698</v>
      </c>
      <c r="U51" s="62"/>
      <c r="V51" s="140">
        <v>7860</v>
      </c>
      <c r="W51" s="62"/>
      <c r="X51" s="99">
        <v>16293.025689953913</v>
      </c>
      <c r="Y51" s="63"/>
      <c r="Z51" s="160">
        <v>11721</v>
      </c>
      <c r="AA51" s="62"/>
      <c r="AB51" s="160">
        <v>10903</v>
      </c>
      <c r="AC51" s="62"/>
      <c r="AD51" s="160">
        <v>4660</v>
      </c>
      <c r="AE51" s="62"/>
      <c r="AF51" s="160">
        <v>-1734</v>
      </c>
      <c r="AG51" s="62"/>
      <c r="AH51" s="160">
        <v>25550</v>
      </c>
      <c r="AI51" s="63"/>
      <c r="AJ51" s="160">
        <v>-4477</v>
      </c>
      <c r="AK51" s="62"/>
      <c r="AL51" s="99">
        <v>-3787</v>
      </c>
      <c r="AM51" s="56"/>
      <c r="AN51" s="160">
        <v>-8264</v>
      </c>
    </row>
    <row r="52" spans="1:40" ht="13.5" thickTop="1" x14ac:dyDescent="0.2"/>
    <row r="53" spans="1:40" s="145" customFormat="1" x14ac:dyDescent="0.2">
      <c r="E53" s="146"/>
    </row>
  </sheetData>
  <mergeCells count="15">
    <mergeCell ref="D8:AN8"/>
    <mergeCell ref="D9:AN9"/>
    <mergeCell ref="B51:C51"/>
    <mergeCell ref="B17:C17"/>
    <mergeCell ref="B21:C21"/>
    <mergeCell ref="B23:C23"/>
    <mergeCell ref="B32:C32"/>
    <mergeCell ref="B37:C37"/>
    <mergeCell ref="B43:C43"/>
    <mergeCell ref="B45:C45"/>
    <mergeCell ref="B49:C49"/>
    <mergeCell ref="B2:C2"/>
    <mergeCell ref="B4:C4"/>
    <mergeCell ref="B5:C5"/>
    <mergeCell ref="B13:C1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N11 D11 AH11 AN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88"/>
  <sheetViews>
    <sheetView showGridLines="0" topLeftCell="C5" workbookViewId="0">
      <selection activeCell="AK12" sqref="AK12:AM23"/>
    </sheetView>
  </sheetViews>
  <sheetFormatPr defaultRowHeight="12.75" x14ac:dyDescent="0.2"/>
  <cols>
    <col min="1" max="1" width="1.7109375" style="117" customWidth="1"/>
    <col min="2" max="2" width="43.140625" style="92" customWidth="1"/>
    <col min="3" max="3" width="8.7109375" style="92" customWidth="1"/>
    <col min="4" max="4" width="1.140625" style="92" customWidth="1"/>
    <col min="5" max="5" width="8.7109375" style="92" customWidth="1"/>
    <col min="6" max="6" width="1" style="92" customWidth="1"/>
    <col min="7" max="7" width="8.7109375" style="92" customWidth="1"/>
    <col min="8" max="8" width="1" style="92" customWidth="1"/>
    <col min="9" max="9" width="8.7109375" style="92" customWidth="1"/>
    <col min="10" max="10" width="1" style="92" customWidth="1"/>
    <col min="11" max="11" width="8.7109375" style="92" customWidth="1"/>
    <col min="12" max="12" width="1" style="92" customWidth="1"/>
    <col min="13" max="13" width="8.7109375" style="92" customWidth="1"/>
    <col min="14" max="14" width="1.140625" style="92" customWidth="1"/>
    <col min="15" max="15" width="8.7109375" style="92" customWidth="1"/>
    <col min="16" max="16" width="1" style="92" customWidth="1"/>
    <col min="17" max="17" width="8.7109375" style="92" customWidth="1"/>
    <col min="18" max="18" width="1" style="92" customWidth="1"/>
    <col min="19" max="19" width="8.7109375" style="92" customWidth="1"/>
    <col min="20" max="20" width="1" style="92" customWidth="1"/>
    <col min="21" max="21" width="8.7109375" style="92" customWidth="1"/>
    <col min="22" max="22" width="1" style="92" customWidth="1"/>
    <col min="23" max="23" width="8.7109375" style="92" customWidth="1"/>
    <col min="24" max="24" width="1.140625" style="92" customWidth="1"/>
    <col min="25" max="25" width="8.7109375" style="92" customWidth="1"/>
    <col min="26" max="26" width="1" style="92" customWidth="1"/>
    <col min="27" max="27" width="8.7109375" style="92" customWidth="1"/>
    <col min="28" max="28" width="1" style="92" customWidth="1"/>
    <col min="29" max="29" width="8.7109375" style="92" customWidth="1"/>
    <col min="30" max="30" width="1" style="92" customWidth="1"/>
    <col min="31" max="31" width="8.7109375" style="92" customWidth="1"/>
    <col min="32" max="32" width="1" style="92" customWidth="1"/>
    <col min="33" max="33" width="8.7109375" style="92" customWidth="1"/>
    <col min="34" max="34" width="1.140625" style="92" customWidth="1"/>
    <col min="35" max="35" width="8.7109375" style="92" customWidth="1"/>
    <col min="36" max="36" width="1.140625" style="92" customWidth="1"/>
    <col min="37" max="37" width="8.7109375" style="92" customWidth="1"/>
    <col min="38" max="38" width="1.140625" style="92" customWidth="1"/>
    <col min="39" max="39" width="8.7109375" style="92" customWidth="1"/>
    <col min="40" max="16384" width="9.140625" style="92"/>
  </cols>
  <sheetData>
    <row r="1" spans="1:74" x14ac:dyDescent="0.2">
      <c r="A1" s="1"/>
    </row>
    <row r="2" spans="1:74" x14ac:dyDescent="0.2">
      <c r="A2" s="1"/>
      <c r="B2" s="7" t="s">
        <v>1</v>
      </c>
      <c r="C2" s="7"/>
      <c r="E2" s="7"/>
    </row>
    <row r="3" spans="1:74" x14ac:dyDescent="0.2">
      <c r="A3" s="1"/>
      <c r="B3" s="6"/>
      <c r="E3" s="6"/>
    </row>
    <row r="4" spans="1:74" ht="15" customHeight="1" x14ac:dyDescent="0.2">
      <c r="A4" s="1"/>
      <c r="B4" s="73" t="s">
        <v>153</v>
      </c>
      <c r="C4" s="73"/>
      <c r="E4" s="73"/>
    </row>
    <row r="5" spans="1:74" ht="15" customHeight="1" x14ac:dyDescent="0.2">
      <c r="A5" s="1"/>
      <c r="B5" s="34" t="s">
        <v>3</v>
      </c>
      <c r="C5" s="34"/>
      <c r="E5" s="34"/>
    </row>
    <row r="6" spans="1:74" s="91" customFormat="1" ht="15" customHeight="1" x14ac:dyDescent="0.2">
      <c r="A6" s="2"/>
      <c r="B6" s="48" t="s">
        <v>141</v>
      </c>
      <c r="C6" s="14"/>
      <c r="D6" s="7"/>
      <c r="F6" s="7"/>
      <c r="G6" s="49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  <c r="AH6" s="7"/>
      <c r="AI6" s="14"/>
      <c r="AJ6" s="7"/>
      <c r="AK6" s="14"/>
      <c r="AL6" s="7"/>
      <c r="AM6" s="14"/>
    </row>
    <row r="7" spans="1:74" s="91" customFormat="1" ht="9.9499999999999993" customHeight="1" x14ac:dyDescent="0.2">
      <c r="A7" s="2"/>
      <c r="B7" s="48"/>
      <c r="C7" s="14"/>
      <c r="D7" s="7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  <c r="AH7" s="7"/>
      <c r="AI7" s="14"/>
      <c r="AJ7" s="7"/>
      <c r="AK7" s="14"/>
      <c r="AL7" s="7"/>
      <c r="AM7" s="14"/>
    </row>
    <row r="8" spans="1:74" ht="15" customHeight="1" x14ac:dyDescent="0.2">
      <c r="A8" s="1"/>
      <c r="C8" s="191" t="s">
        <v>150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91"/>
    </row>
    <row r="9" spans="1:74" ht="9.9499999999999993" customHeight="1" x14ac:dyDescent="0.2">
      <c r="A9" s="1"/>
      <c r="E9" s="49"/>
      <c r="F9" s="49"/>
      <c r="G9" s="49"/>
      <c r="H9" s="16"/>
      <c r="I9" s="49"/>
      <c r="J9" s="16"/>
      <c r="K9" s="49"/>
      <c r="L9" s="16"/>
      <c r="AN9" s="91"/>
    </row>
    <row r="10" spans="1:74" ht="15" customHeight="1" x14ac:dyDescent="0.2">
      <c r="A10" s="1"/>
      <c r="C10" s="143">
        <v>2018</v>
      </c>
      <c r="D10" s="103"/>
      <c r="E10" s="15" t="s">
        <v>112</v>
      </c>
      <c r="F10" s="15"/>
      <c r="G10" s="15" t="s">
        <v>113</v>
      </c>
      <c r="H10" s="15"/>
      <c r="I10" s="15" t="s">
        <v>51</v>
      </c>
      <c r="J10" s="15"/>
      <c r="K10" s="15" t="s">
        <v>114</v>
      </c>
      <c r="L10" s="15"/>
      <c r="M10" s="15" t="s">
        <v>115</v>
      </c>
      <c r="N10" s="103"/>
      <c r="O10" s="15" t="s">
        <v>116</v>
      </c>
      <c r="P10" s="15"/>
      <c r="Q10" s="52" t="s">
        <v>117</v>
      </c>
      <c r="R10" s="15"/>
      <c r="S10" s="52" t="s">
        <v>52</v>
      </c>
      <c r="T10" s="15"/>
      <c r="U10" s="15" t="s">
        <v>137</v>
      </c>
      <c r="V10" s="15"/>
      <c r="W10" s="142" t="s">
        <v>138</v>
      </c>
      <c r="X10" s="103"/>
      <c r="Y10" s="52" t="s">
        <v>145</v>
      </c>
      <c r="Z10" s="15"/>
      <c r="AA10" s="52" t="s">
        <v>152</v>
      </c>
      <c r="AB10" s="15"/>
      <c r="AC10" s="52" t="s">
        <v>157</v>
      </c>
      <c r="AD10" s="15"/>
      <c r="AE10" s="52" t="s">
        <v>158</v>
      </c>
      <c r="AF10" s="15"/>
      <c r="AG10" s="142" t="s">
        <v>159</v>
      </c>
      <c r="AH10" s="103"/>
      <c r="AI10" s="52" t="s">
        <v>164</v>
      </c>
      <c r="AJ10" s="15"/>
      <c r="AK10" s="52" t="s">
        <v>169</v>
      </c>
      <c r="AL10" s="15"/>
      <c r="AM10" s="53" t="s">
        <v>163</v>
      </c>
      <c r="AN10" s="91"/>
    </row>
    <row r="11" spans="1:74" ht="15" customHeight="1" x14ac:dyDescent="0.2">
      <c r="A11" s="1"/>
      <c r="B11" s="104" t="s">
        <v>122</v>
      </c>
      <c r="F11" s="105"/>
      <c r="H11" s="103"/>
      <c r="J11" s="103"/>
      <c r="L11" s="103"/>
      <c r="U11" s="103"/>
      <c r="W11" s="103"/>
      <c r="AN11" s="91"/>
      <c r="AQ11" s="103"/>
      <c r="BR11" s="18"/>
      <c r="BV11" s="18"/>
    </row>
    <row r="12" spans="1:74" ht="15" customHeight="1" x14ac:dyDescent="0.2">
      <c r="A12" s="13"/>
      <c r="B12" s="106" t="s">
        <v>123</v>
      </c>
      <c r="C12" s="161">
        <v>33315</v>
      </c>
      <c r="D12" s="162"/>
      <c r="E12" s="161">
        <v>2359</v>
      </c>
      <c r="F12" s="163"/>
      <c r="G12" s="161">
        <v>4827.8626199999999</v>
      </c>
      <c r="H12" s="164"/>
      <c r="I12" s="161">
        <v>5681.1373800000001</v>
      </c>
      <c r="J12" s="164"/>
      <c r="K12" s="161">
        <v>-1165</v>
      </c>
      <c r="L12" s="164"/>
      <c r="M12" s="161">
        <v>11703</v>
      </c>
      <c r="N12" s="162"/>
      <c r="O12" s="161">
        <v>-821.29170650293236</v>
      </c>
      <c r="P12" s="161"/>
      <c r="Q12" s="161">
        <v>1453.2329724691658</v>
      </c>
      <c r="R12" s="161"/>
      <c r="S12" s="161">
        <v>7800.7736932563057</v>
      </c>
      <c r="T12" s="161"/>
      <c r="U12" s="107">
        <v>7860</v>
      </c>
      <c r="V12" s="107"/>
      <c r="W12" s="107">
        <v>16293</v>
      </c>
      <c r="X12" s="162"/>
      <c r="Y12" s="165">
        <v>11721</v>
      </c>
      <c r="Z12" s="107"/>
      <c r="AA12" s="165">
        <v>10903</v>
      </c>
      <c r="AB12" s="107"/>
      <c r="AC12" s="165">
        <v>4660</v>
      </c>
      <c r="AD12" s="107"/>
      <c r="AE12" s="165">
        <v>-1734</v>
      </c>
      <c r="AF12" s="107"/>
      <c r="AG12" s="165">
        <v>25550</v>
      </c>
      <c r="AH12" s="162"/>
      <c r="AI12" s="165">
        <v>-4477</v>
      </c>
      <c r="AJ12" s="107"/>
      <c r="AK12" s="165">
        <v>-3787</v>
      </c>
      <c r="AL12" s="107"/>
      <c r="AM12" s="165">
        <v>-8264</v>
      </c>
      <c r="AN12" s="91"/>
      <c r="AQ12" s="108"/>
      <c r="BR12" s="18"/>
      <c r="BV12" s="18"/>
    </row>
    <row r="13" spans="1:74" ht="15" customHeight="1" x14ac:dyDescent="0.2">
      <c r="A13" s="13"/>
      <c r="B13" s="109" t="s">
        <v>124</v>
      </c>
      <c r="C13" s="166">
        <v>7660</v>
      </c>
      <c r="D13" s="162"/>
      <c r="E13" s="166">
        <v>1243.4901092844166</v>
      </c>
      <c r="F13" s="167"/>
      <c r="G13" s="166">
        <v>1307.5098907155834</v>
      </c>
      <c r="H13" s="166"/>
      <c r="I13" s="166">
        <v>1308</v>
      </c>
      <c r="J13" s="166"/>
      <c r="K13" s="166">
        <v>1409</v>
      </c>
      <c r="L13" s="166"/>
      <c r="M13" s="166">
        <v>5268</v>
      </c>
      <c r="N13" s="162"/>
      <c r="O13" s="166">
        <v>2874.2289578749214</v>
      </c>
      <c r="P13" s="166"/>
      <c r="Q13" s="166">
        <v>2680.7710421250786</v>
      </c>
      <c r="R13" s="166"/>
      <c r="S13" s="166">
        <v>2967</v>
      </c>
      <c r="T13" s="166"/>
      <c r="U13" s="110">
        <v>3237</v>
      </c>
      <c r="V13" s="110"/>
      <c r="W13" s="110">
        <v>11759</v>
      </c>
      <c r="X13" s="162"/>
      <c r="Y13" s="168">
        <v>3143</v>
      </c>
      <c r="Z13" s="110"/>
      <c r="AA13" s="168">
        <v>3899</v>
      </c>
      <c r="AB13" s="110"/>
      <c r="AC13" s="168">
        <v>4002</v>
      </c>
      <c r="AD13" s="110"/>
      <c r="AE13" s="168">
        <v>4257</v>
      </c>
      <c r="AF13" s="110"/>
      <c r="AG13" s="168">
        <v>15301</v>
      </c>
      <c r="AH13" s="162"/>
      <c r="AI13" s="186">
        <v>3750</v>
      </c>
      <c r="AJ13" s="110"/>
      <c r="AK13" s="186">
        <v>4185</v>
      </c>
      <c r="AL13" s="110"/>
      <c r="AM13" s="186">
        <v>7935</v>
      </c>
      <c r="AN13" s="91"/>
      <c r="AQ13" s="111"/>
      <c r="BR13" s="18"/>
      <c r="BV13" s="18"/>
    </row>
    <row r="14" spans="1:74" ht="15" customHeight="1" x14ac:dyDescent="0.2">
      <c r="A14" s="1"/>
      <c r="B14" s="109" t="s">
        <v>125</v>
      </c>
      <c r="C14" s="166">
        <v>8281</v>
      </c>
      <c r="D14" s="162"/>
      <c r="E14" s="166">
        <v>4637</v>
      </c>
      <c r="F14" s="167"/>
      <c r="G14" s="166">
        <v>1217</v>
      </c>
      <c r="H14" s="166"/>
      <c r="I14" s="166">
        <v>1435</v>
      </c>
      <c r="J14" s="166"/>
      <c r="K14" s="166">
        <v>1532</v>
      </c>
      <c r="L14" s="166"/>
      <c r="M14" s="166">
        <v>8821</v>
      </c>
      <c r="N14" s="162"/>
      <c r="O14" s="166">
        <v>2255.8346002543803</v>
      </c>
      <c r="P14" s="166"/>
      <c r="Q14" s="166">
        <v>2621.0418610041943</v>
      </c>
      <c r="R14" s="166"/>
      <c r="S14" s="166">
        <v>1143</v>
      </c>
      <c r="T14" s="166"/>
      <c r="U14" s="110">
        <v>-805.14122155778477</v>
      </c>
      <c r="V14" s="110"/>
      <c r="W14" s="110">
        <v>5214.2398381130006</v>
      </c>
      <c r="X14" s="162"/>
      <c r="Y14" s="168">
        <v>-168</v>
      </c>
      <c r="Z14" s="110"/>
      <c r="AA14" s="168">
        <v>-328</v>
      </c>
      <c r="AB14" s="110"/>
      <c r="AC14" s="168">
        <v>4630</v>
      </c>
      <c r="AD14" s="110"/>
      <c r="AE14" s="168">
        <v>4770</v>
      </c>
      <c r="AF14" s="110"/>
      <c r="AG14" s="168">
        <v>8904</v>
      </c>
      <c r="AH14" s="162"/>
      <c r="AI14" s="168">
        <v>4259</v>
      </c>
      <c r="AJ14" s="110"/>
      <c r="AK14" s="168">
        <v>4918</v>
      </c>
      <c r="AL14" s="110"/>
      <c r="AM14" s="168">
        <v>9177</v>
      </c>
      <c r="AN14" s="91"/>
      <c r="AQ14" s="111"/>
      <c r="BR14" s="18"/>
      <c r="BV14" s="18"/>
    </row>
    <row r="15" spans="1:74" ht="15" customHeight="1" x14ac:dyDescent="0.2">
      <c r="A15" s="1"/>
      <c r="B15" s="109" t="s">
        <v>126</v>
      </c>
      <c r="C15" s="166">
        <v>-1227</v>
      </c>
      <c r="D15" s="162"/>
      <c r="E15" s="166">
        <v>1662</v>
      </c>
      <c r="F15" s="167"/>
      <c r="G15" s="166">
        <v>-1854</v>
      </c>
      <c r="H15" s="166"/>
      <c r="I15" s="166">
        <v>1686</v>
      </c>
      <c r="J15" s="166"/>
      <c r="K15" s="166">
        <v>-3193</v>
      </c>
      <c r="L15" s="166"/>
      <c r="M15" s="166">
        <v>-1699</v>
      </c>
      <c r="N15" s="162"/>
      <c r="O15" s="166">
        <v>1863.5201502504642</v>
      </c>
      <c r="P15" s="166"/>
      <c r="Q15" s="166">
        <v>-888.12015025046423</v>
      </c>
      <c r="R15" s="166"/>
      <c r="S15" s="166">
        <v>-572</v>
      </c>
      <c r="T15" s="166"/>
      <c r="U15" s="110">
        <v>510</v>
      </c>
      <c r="V15" s="110"/>
      <c r="W15" s="110">
        <v>912</v>
      </c>
      <c r="X15" s="162"/>
      <c r="Y15" s="168">
        <v>5613</v>
      </c>
      <c r="Z15" s="110"/>
      <c r="AA15" s="168">
        <v>1247</v>
      </c>
      <c r="AB15" s="110"/>
      <c r="AC15" s="168">
        <v>-331</v>
      </c>
      <c r="AD15" s="110"/>
      <c r="AE15" s="168">
        <v>2235</v>
      </c>
      <c r="AF15" s="110"/>
      <c r="AG15" s="168">
        <v>8764</v>
      </c>
      <c r="AH15" s="162"/>
      <c r="AI15" s="168">
        <v>-1</v>
      </c>
      <c r="AJ15" s="110"/>
      <c r="AK15" s="168">
        <v>-93</v>
      </c>
      <c r="AL15" s="110"/>
      <c r="AM15" s="168">
        <v>-92</v>
      </c>
      <c r="AN15" s="91"/>
      <c r="AQ15" s="111"/>
      <c r="BR15" s="61"/>
      <c r="BV15" s="61"/>
    </row>
    <row r="16" spans="1:74" ht="15" customHeight="1" thickBot="1" x14ac:dyDescent="0.25">
      <c r="A16" s="1"/>
      <c r="B16" s="106" t="s">
        <v>147</v>
      </c>
      <c r="C16" s="169">
        <f>SUM(C12:C15)</f>
        <v>48029</v>
      </c>
      <c r="D16" s="162"/>
      <c r="E16" s="169">
        <f>SUM(E12:E15)</f>
        <v>9901.4901092844157</v>
      </c>
      <c r="F16" s="163"/>
      <c r="G16" s="169">
        <f>SUM(G12:G15)</f>
        <v>5498.3725107155833</v>
      </c>
      <c r="H16" s="169">
        <f t="shared" ref="H16:J16" si="0">SUM(H9:H15)</f>
        <v>0</v>
      </c>
      <c r="I16" s="169">
        <f>SUM(I12:I15)</f>
        <v>10110.13738</v>
      </c>
      <c r="J16" s="169">
        <f t="shared" si="0"/>
        <v>0</v>
      </c>
      <c r="K16" s="169">
        <f>SUM(K12:K15)</f>
        <v>-1417</v>
      </c>
      <c r="L16" s="170"/>
      <c r="M16" s="169">
        <f>SUM(M12:M15)</f>
        <v>24093</v>
      </c>
      <c r="N16" s="162"/>
      <c r="O16" s="169">
        <f>SUM(O12:O15)</f>
        <v>6172.2920018768336</v>
      </c>
      <c r="P16" s="170"/>
      <c r="Q16" s="169">
        <f>SUM(Q12:Q15)</f>
        <v>5866.9257253479736</v>
      </c>
      <c r="R16" s="170"/>
      <c r="S16" s="169">
        <f>SUM(S12:S15)</f>
        <v>11338.773693256306</v>
      </c>
      <c r="T16" s="170"/>
      <c r="U16" s="169">
        <f>SUM(U12:U15)</f>
        <v>10801.858778442216</v>
      </c>
      <c r="V16" s="113"/>
      <c r="W16" s="169">
        <f>SUM(W12:W15)</f>
        <v>34178.239838113004</v>
      </c>
      <c r="X16" s="162"/>
      <c r="Y16" s="169">
        <v>20309</v>
      </c>
      <c r="Z16" s="113"/>
      <c r="AA16" s="169">
        <v>15721</v>
      </c>
      <c r="AB16" s="113"/>
      <c r="AC16" s="169">
        <v>12961</v>
      </c>
      <c r="AD16" s="113"/>
      <c r="AE16" s="169">
        <v>9528</v>
      </c>
      <c r="AF16" s="113"/>
      <c r="AG16" s="169">
        <v>58519</v>
      </c>
      <c r="AH16" s="162"/>
      <c r="AI16" s="169">
        <f>SUM(AI12:AI15)</f>
        <v>3531</v>
      </c>
      <c r="AJ16" s="113"/>
      <c r="AK16" s="169">
        <v>5223</v>
      </c>
      <c r="AL16" s="113"/>
      <c r="AM16" s="169">
        <v>8756</v>
      </c>
      <c r="AN16" s="91"/>
      <c r="AQ16" s="114"/>
      <c r="BR16" s="105"/>
      <c r="BV16" s="12"/>
    </row>
    <row r="17" spans="1:74" ht="15" customHeight="1" thickTop="1" x14ac:dyDescent="0.2">
      <c r="A17" s="1"/>
      <c r="B17" s="109" t="s">
        <v>127</v>
      </c>
      <c r="C17" s="166">
        <v>7770</v>
      </c>
      <c r="D17" s="162"/>
      <c r="E17" s="171">
        <v>692</v>
      </c>
      <c r="F17" s="171"/>
      <c r="G17" s="112">
        <v>0</v>
      </c>
      <c r="H17" s="171"/>
      <c r="I17" s="112">
        <v>0</v>
      </c>
      <c r="J17" s="171"/>
      <c r="K17" s="112">
        <v>0</v>
      </c>
      <c r="L17" s="171"/>
      <c r="M17" s="166">
        <v>692</v>
      </c>
      <c r="N17" s="162"/>
      <c r="O17" s="112">
        <v>0</v>
      </c>
      <c r="P17" s="112"/>
      <c r="Q17" s="112">
        <v>0</v>
      </c>
      <c r="R17" s="112"/>
      <c r="S17" s="112">
        <v>0</v>
      </c>
      <c r="T17" s="112"/>
      <c r="U17" s="172">
        <v>0</v>
      </c>
      <c r="V17" s="172"/>
      <c r="W17" s="172">
        <v>0</v>
      </c>
      <c r="X17" s="162"/>
      <c r="Y17" s="172">
        <v>0</v>
      </c>
      <c r="Z17" s="172"/>
      <c r="AA17" s="172">
        <v>0</v>
      </c>
      <c r="AB17" s="172"/>
      <c r="AC17" s="172">
        <v>0</v>
      </c>
      <c r="AD17" s="172"/>
      <c r="AE17" s="172">
        <v>0</v>
      </c>
      <c r="AF17" s="172"/>
      <c r="AG17" s="172">
        <v>0</v>
      </c>
      <c r="AH17" s="162"/>
      <c r="AI17" s="186"/>
      <c r="AJ17" s="172"/>
      <c r="AK17" s="186"/>
      <c r="AL17" s="172"/>
      <c r="AM17" s="186"/>
      <c r="AN17" s="91"/>
      <c r="AQ17" s="103"/>
      <c r="BR17" s="18"/>
      <c r="BV17" s="18"/>
    </row>
    <row r="18" spans="1:74" ht="15" customHeight="1" x14ac:dyDescent="0.2">
      <c r="A18" s="1"/>
      <c r="B18" s="109" t="s">
        <v>151</v>
      </c>
      <c r="C18" s="166">
        <v>0</v>
      </c>
      <c r="D18" s="162"/>
      <c r="E18" s="112">
        <v>0</v>
      </c>
      <c r="F18" s="171"/>
      <c r="G18" s="112">
        <v>0</v>
      </c>
      <c r="H18" s="171"/>
      <c r="I18" s="112">
        <v>0</v>
      </c>
      <c r="J18" s="171"/>
      <c r="K18" s="112">
        <v>0</v>
      </c>
      <c r="L18" s="171"/>
      <c r="M18" s="166">
        <v>0</v>
      </c>
      <c r="N18" s="162"/>
      <c r="O18" s="112">
        <v>0</v>
      </c>
      <c r="P18" s="171"/>
      <c r="Q18" s="112">
        <v>0</v>
      </c>
      <c r="R18" s="171"/>
      <c r="S18" s="112">
        <v>0</v>
      </c>
      <c r="T18" s="171"/>
      <c r="U18" s="112">
        <v>0</v>
      </c>
      <c r="V18" s="171"/>
      <c r="W18" s="166">
        <v>0</v>
      </c>
      <c r="X18" s="162"/>
      <c r="Y18" s="166">
        <v>-1736</v>
      </c>
      <c r="Z18" s="171"/>
      <c r="AA18" s="166">
        <v>0</v>
      </c>
      <c r="AB18" s="171"/>
      <c r="AC18" s="166">
        <v>0</v>
      </c>
      <c r="AD18" s="171"/>
      <c r="AE18" s="166">
        <v>0</v>
      </c>
      <c r="AF18" s="171"/>
      <c r="AG18" s="166">
        <v>-1736</v>
      </c>
      <c r="AH18" s="162"/>
      <c r="AI18" s="186">
        <v>0</v>
      </c>
      <c r="AJ18" s="171"/>
      <c r="AK18" s="186">
        <v>0</v>
      </c>
      <c r="AL18" s="171"/>
      <c r="AM18" s="186">
        <v>0</v>
      </c>
      <c r="AN18" s="91"/>
      <c r="AQ18" s="103"/>
      <c r="BR18" s="18"/>
      <c r="BV18" s="18"/>
    </row>
    <row r="19" spans="1:74" ht="15" customHeight="1" x14ac:dyDescent="0.2">
      <c r="A19" s="1"/>
      <c r="B19" s="109" t="s">
        <v>146</v>
      </c>
      <c r="C19" s="166">
        <v>-25542</v>
      </c>
      <c r="D19" s="162"/>
      <c r="E19" s="166">
        <v>-17531</v>
      </c>
      <c r="F19" s="167"/>
      <c r="G19" s="166">
        <v>0</v>
      </c>
      <c r="H19" s="166"/>
      <c r="I19" s="166">
        <v>-7609</v>
      </c>
      <c r="J19" s="166"/>
      <c r="K19" s="166">
        <v>471</v>
      </c>
      <c r="L19" s="166"/>
      <c r="M19" s="166">
        <v>-24669</v>
      </c>
      <c r="N19" s="162"/>
      <c r="O19" s="166">
        <v>-7422.5</v>
      </c>
      <c r="P19" s="166"/>
      <c r="Q19" s="166">
        <v>0</v>
      </c>
      <c r="R19" s="166"/>
      <c r="S19" s="166">
        <v>0</v>
      </c>
      <c r="T19" s="166"/>
      <c r="U19" s="110">
        <v>0</v>
      </c>
      <c r="V19" s="110"/>
      <c r="W19" s="110">
        <v>-7423</v>
      </c>
      <c r="X19" s="162"/>
      <c r="Y19" s="110">
        <v>-12759</v>
      </c>
      <c r="Z19" s="110"/>
      <c r="AA19" s="110">
        <v>-398</v>
      </c>
      <c r="AB19" s="110"/>
      <c r="AC19" s="110">
        <v>-124</v>
      </c>
      <c r="AD19" s="110"/>
      <c r="AE19" s="110">
        <v>0</v>
      </c>
      <c r="AF19" s="110"/>
      <c r="AG19" s="110">
        <v>-13281</v>
      </c>
      <c r="AH19" s="162"/>
      <c r="AI19" s="186">
        <v>0</v>
      </c>
      <c r="AJ19" s="110"/>
      <c r="AK19" s="186">
        <v>0</v>
      </c>
      <c r="AL19" s="110"/>
      <c r="AM19" s="186">
        <v>0</v>
      </c>
      <c r="AN19" s="91"/>
      <c r="AQ19" s="111"/>
      <c r="BR19" s="63"/>
      <c r="BV19" s="63"/>
    </row>
    <row r="20" spans="1:74" ht="15" customHeight="1" x14ac:dyDescent="0.2">
      <c r="A20" s="1"/>
      <c r="B20" s="109" t="s">
        <v>160</v>
      </c>
      <c r="C20" s="166">
        <v>0</v>
      </c>
      <c r="D20" s="162"/>
      <c r="E20" s="166">
        <v>0</v>
      </c>
      <c r="F20" s="167"/>
      <c r="G20" s="166">
        <v>0</v>
      </c>
      <c r="H20" s="166"/>
      <c r="I20" s="166">
        <v>0</v>
      </c>
      <c r="J20" s="166"/>
      <c r="K20" s="166">
        <v>0</v>
      </c>
      <c r="L20" s="166"/>
      <c r="M20" s="166">
        <v>0</v>
      </c>
      <c r="N20" s="162"/>
      <c r="O20" s="166">
        <v>0</v>
      </c>
      <c r="P20" s="166"/>
      <c r="Q20" s="166">
        <v>0</v>
      </c>
      <c r="R20" s="166"/>
      <c r="S20" s="166">
        <v>0</v>
      </c>
      <c r="T20" s="166"/>
      <c r="U20" s="110">
        <v>0</v>
      </c>
      <c r="V20" s="110"/>
      <c r="W20" s="110">
        <v>0</v>
      </c>
      <c r="X20" s="162"/>
      <c r="Y20" s="110">
        <v>0</v>
      </c>
      <c r="Z20" s="110"/>
      <c r="AA20" s="110">
        <v>0</v>
      </c>
      <c r="AB20" s="110"/>
      <c r="AC20" s="110">
        <v>0</v>
      </c>
      <c r="AD20" s="110"/>
      <c r="AE20" s="110">
        <v>3890</v>
      </c>
      <c r="AF20" s="110"/>
      <c r="AG20" s="110">
        <v>3890</v>
      </c>
      <c r="AH20" s="162"/>
      <c r="AI20" s="186">
        <v>0</v>
      </c>
      <c r="AJ20" s="110"/>
      <c r="AK20" s="186">
        <v>0</v>
      </c>
      <c r="AL20" s="110"/>
      <c r="AM20" s="186">
        <v>0</v>
      </c>
      <c r="AN20" s="91"/>
      <c r="AQ20" s="111"/>
      <c r="BR20" s="63"/>
      <c r="BV20" s="63"/>
    </row>
    <row r="21" spans="1:74" ht="15" customHeight="1" thickBot="1" x14ac:dyDescent="0.25">
      <c r="A21" s="1"/>
      <c r="B21" s="106" t="s">
        <v>148</v>
      </c>
      <c r="C21" s="169">
        <f>C19+C17+C16</f>
        <v>30257</v>
      </c>
      <c r="D21" s="162"/>
      <c r="E21" s="169">
        <f>E19+E17+E16</f>
        <v>-6937.5098907155843</v>
      </c>
      <c r="F21" s="163"/>
      <c r="G21" s="169">
        <f>G19+G17+G16</f>
        <v>5498.3725107155833</v>
      </c>
      <c r="H21" s="169">
        <f t="shared" ref="H21:J21" si="1">SUM(H12:H19)</f>
        <v>0</v>
      </c>
      <c r="I21" s="169">
        <f>I19+I17+I16</f>
        <v>2501.1373800000001</v>
      </c>
      <c r="J21" s="169">
        <f t="shared" si="1"/>
        <v>0</v>
      </c>
      <c r="K21" s="169">
        <f>K19+K17+K16</f>
        <v>-946</v>
      </c>
      <c r="L21" s="170"/>
      <c r="M21" s="169">
        <f>M19+M17+M16</f>
        <v>116</v>
      </c>
      <c r="N21" s="162"/>
      <c r="O21" s="169">
        <f>O19+O17+O16</f>
        <v>-1250.2079981231664</v>
      </c>
      <c r="P21" s="170"/>
      <c r="Q21" s="169">
        <f>Q19+Q17+Q16</f>
        <v>5866.9257253479736</v>
      </c>
      <c r="R21" s="170"/>
      <c r="S21" s="169">
        <f>S19+S17+S16</f>
        <v>11338.773693256306</v>
      </c>
      <c r="T21" s="170"/>
      <c r="U21" s="169">
        <f>U19+U17+U16</f>
        <v>10801.858778442216</v>
      </c>
      <c r="V21" s="113"/>
      <c r="W21" s="169">
        <f>W19+W17+W16</f>
        <v>26755.239838113004</v>
      </c>
      <c r="X21" s="162"/>
      <c r="Y21" s="169">
        <f>Y16+Y18+Y19</f>
        <v>5814</v>
      </c>
      <c r="Z21" s="113"/>
      <c r="AA21" s="169">
        <v>15323</v>
      </c>
      <c r="AB21" s="113"/>
      <c r="AC21" s="169">
        <v>12837</v>
      </c>
      <c r="AD21" s="113"/>
      <c r="AE21" s="169">
        <v>13418</v>
      </c>
      <c r="AF21" s="113"/>
      <c r="AG21" s="169">
        <v>47392</v>
      </c>
      <c r="AH21" s="162"/>
      <c r="AI21" s="169">
        <f>SUM(AI16:AI20)</f>
        <v>3531</v>
      </c>
      <c r="AJ21" s="113"/>
      <c r="AK21" s="169">
        <v>5223</v>
      </c>
      <c r="AL21" s="113"/>
      <c r="AM21" s="169">
        <v>8756</v>
      </c>
      <c r="AN21" s="91"/>
      <c r="AQ21" s="114"/>
      <c r="BR21" s="105"/>
      <c r="BV21" s="12"/>
    </row>
    <row r="22" spans="1:74" ht="9.9499999999999993" customHeight="1" thickTop="1" x14ac:dyDescent="0.2">
      <c r="A22" s="1"/>
      <c r="C22" s="173"/>
      <c r="D22" s="162"/>
      <c r="E22" s="173"/>
      <c r="F22" s="174"/>
      <c r="G22" s="173"/>
      <c r="H22" s="162"/>
      <c r="I22" s="173"/>
      <c r="J22" s="162"/>
      <c r="K22" s="173"/>
      <c r="L22" s="162"/>
      <c r="M22" s="173"/>
      <c r="N22" s="162"/>
      <c r="O22" s="173"/>
      <c r="P22" s="162"/>
      <c r="Q22" s="173"/>
      <c r="R22" s="173"/>
      <c r="S22" s="173"/>
      <c r="T22" s="162"/>
      <c r="U22" s="103"/>
      <c r="V22" s="103"/>
      <c r="W22" s="103"/>
      <c r="X22" s="162"/>
      <c r="Y22" s="175"/>
      <c r="Z22" s="103"/>
      <c r="AA22" s="175"/>
      <c r="AB22" s="103"/>
      <c r="AC22" s="175"/>
      <c r="AD22" s="103"/>
      <c r="AE22" s="175"/>
      <c r="AF22" s="103"/>
      <c r="AG22" s="175"/>
      <c r="AH22" s="162"/>
      <c r="AI22" s="187"/>
      <c r="AJ22" s="103"/>
      <c r="AK22" s="187"/>
      <c r="AL22" s="103"/>
      <c r="AM22" s="187"/>
      <c r="AN22" s="91"/>
      <c r="AQ22" s="114"/>
      <c r="BR22" s="105"/>
      <c r="BV22" s="12"/>
    </row>
    <row r="23" spans="1:74" ht="15" customHeight="1" x14ac:dyDescent="0.2">
      <c r="A23" s="1"/>
      <c r="B23" s="106" t="s">
        <v>149</v>
      </c>
      <c r="C23" s="115">
        <v>0.13190545112126389</v>
      </c>
      <c r="D23" s="162"/>
      <c r="E23" s="115">
        <v>-0.16844340044470413</v>
      </c>
      <c r="F23" s="116"/>
      <c r="G23" s="115">
        <v>8.443317072396897E-2</v>
      </c>
      <c r="H23" s="115"/>
      <c r="I23" s="115">
        <v>5.3973616314199398E-2</v>
      </c>
      <c r="J23" s="115"/>
      <c r="K23" s="115">
        <v>-1.3879718884340567E-2</v>
      </c>
      <c r="L23" s="115"/>
      <c r="M23" s="115">
        <v>5.253528015796774E-4</v>
      </c>
      <c r="N23" s="162"/>
      <c r="O23" s="115">
        <v>-2.4323546069377436E-2</v>
      </c>
      <c r="P23" s="115"/>
      <c r="Q23" s="115">
        <v>0.11542534341063322</v>
      </c>
      <c r="R23" s="115"/>
      <c r="S23" s="115">
        <v>0.17897742603617472</v>
      </c>
      <c r="T23" s="115"/>
      <c r="U23" s="115">
        <v>0.13151507023208678</v>
      </c>
      <c r="V23" s="115"/>
      <c r="W23" s="115">
        <v>0.10800946194820196</v>
      </c>
      <c r="X23" s="162"/>
      <c r="Y23" s="115">
        <f>Y21/66279</f>
        <v>8.7720092336939295E-2</v>
      </c>
      <c r="Z23" s="115"/>
      <c r="AA23" s="115">
        <v>0.1714576642907496</v>
      </c>
      <c r="AB23" s="115"/>
      <c r="AC23" s="115">
        <v>0.14199999999999999</v>
      </c>
      <c r="AD23" s="115"/>
      <c r="AE23" s="115">
        <v>0.13744993392815069</v>
      </c>
      <c r="AF23" s="115"/>
      <c r="AG23" s="115">
        <v>0.13787164717519054</v>
      </c>
      <c r="AH23" s="162"/>
      <c r="AI23" s="115">
        <v>4.9000000000000002E-2</v>
      </c>
      <c r="AJ23" s="115"/>
      <c r="AK23" s="115">
        <v>6.1525232059558024E-2</v>
      </c>
      <c r="AL23" s="115"/>
      <c r="AM23" s="115">
        <v>5.5541107143083683E-2</v>
      </c>
      <c r="AN23" s="91"/>
      <c r="AQ23" s="114"/>
      <c r="BR23" s="105"/>
      <c r="BV23" s="12"/>
    </row>
    <row r="24" spans="1:74" ht="15" customHeight="1" x14ac:dyDescent="0.2">
      <c r="A24" s="1"/>
      <c r="D24" s="103"/>
      <c r="F24" s="105"/>
      <c r="H24" s="103"/>
      <c r="J24" s="103"/>
      <c r="L24" s="103"/>
      <c r="N24" s="103"/>
      <c r="P24" s="103"/>
      <c r="T24" s="103"/>
      <c r="U24" s="103"/>
      <c r="V24" s="103"/>
      <c r="W24" s="103"/>
      <c r="X24" s="103"/>
      <c r="Z24" s="103"/>
      <c r="AB24" s="103"/>
      <c r="AD24" s="103"/>
      <c r="AF24" s="103"/>
      <c r="AH24" s="103"/>
      <c r="AJ24" s="103"/>
      <c r="AL24" s="103"/>
      <c r="AN24" s="91"/>
      <c r="AQ24" s="103"/>
      <c r="BR24" s="12"/>
      <c r="BV24" s="105"/>
    </row>
    <row r="25" spans="1:74" ht="15" customHeight="1" x14ac:dyDescent="0.2">
      <c r="A25" s="1"/>
      <c r="F25" s="105"/>
      <c r="H25" s="103"/>
      <c r="J25" s="103"/>
      <c r="L25" s="103"/>
      <c r="U25" s="103"/>
      <c r="W25" s="103"/>
      <c r="AN25" s="91"/>
      <c r="AQ25" s="103"/>
      <c r="BV25" s="105"/>
    </row>
    <row r="26" spans="1:74" x14ac:dyDescent="0.2">
      <c r="A26" s="25"/>
      <c r="C26" s="144"/>
    </row>
    <row r="27" spans="1:74" x14ac:dyDescent="0.2">
      <c r="A27" s="1"/>
    </row>
    <row r="28" spans="1:74" x14ac:dyDescent="0.2">
      <c r="A28" s="1"/>
    </row>
    <row r="29" spans="1:74" x14ac:dyDescent="0.2">
      <c r="A29" s="1"/>
    </row>
    <row r="30" spans="1:74" x14ac:dyDescent="0.2">
      <c r="A30" s="1"/>
    </row>
    <row r="31" spans="1:74" x14ac:dyDescent="0.2">
      <c r="A31" s="1"/>
    </row>
    <row r="32" spans="1:74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30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29"/>
    </row>
    <row r="53" spans="1:1" x14ac:dyDescent="0.2">
      <c r="A53" s="29"/>
    </row>
    <row r="54" spans="1:1" x14ac:dyDescent="0.2">
      <c r="A54" s="13"/>
    </row>
    <row r="55" spans="1:1" x14ac:dyDescent="0.2">
      <c r="A55" s="13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8" spans="1:1" x14ac:dyDescent="0.2">
      <c r="A68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</sheetData>
  <mergeCells count="1">
    <mergeCell ref="C8:AM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10 W10 AG10 AM10" numberStoredAsText="1"/>
    <ignoredError sqref="H16:I16 J16 I21:J21 H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BP combinado</vt:lpstr>
      <vt:lpstr>Fluxo de Caixa combinado</vt:lpstr>
      <vt:lpstr>DRE combinado</vt:lpstr>
      <vt:lpstr>EBITDA ajustado combinado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2022-08-05T18:00:09Z</dcterms:modified>
</cp:coreProperties>
</file>