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bookViews>
    <workbookView xWindow="0" yWindow="0" windowWidth="27840" windowHeight="11430"/>
  </bookViews>
  <sheets>
    <sheet name="Balance General" sheetId="1" r:id="rId1"/>
    <sheet name="Fluxo de Caixa" sheetId="3" r:id="rId2"/>
    <sheet name="DRE" sheetId="4" r:id="rId3"/>
    <sheet name="EBITDA Gerencial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 hidden="1">{"ARL",#N/A,FALSE,"ARL"}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>#REF!</definedName>
    <definedName name="AREA_P">#REF!</definedName>
    <definedName name="ÁreaImpressãoIntro" hidden="1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>#REF!</definedName>
    <definedName name="aswsss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>#REF!</definedName>
    <definedName name="capital">#REF!</definedName>
    <definedName name="carlos" hidden="1">{#N/A,"10% Success",FALSE,"Sales Forecast";#N/A,#N/A,FALSE,"Sheet2"}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>'[25]Base de Rateio Custos'!$B$140:$B$145</definedName>
    <definedName name="DA_1669399424000000671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hidden="1">#REF!</definedName>
    <definedName name="DADOS_01" hidden="1">#REF!</definedName>
    <definedName name="DADOS_02" hidden="1">#REF!</definedName>
    <definedName name="DADOS_03" hidden="1">'[26]RESULTADO DO MÊS'!#REF!</definedName>
    <definedName name="DADOS_04" hidden="1">#REF!</definedName>
    <definedName name="DADOS_05" hidden="1">#REF!</definedName>
    <definedName name="DADOS_06" hidden="1">'[26]RESULTADO DO MÊS'!#REF!</definedName>
    <definedName name="DADOS_07" hidden="1">'[26]RESULTADO DO MÊS'!#REF!</definedName>
    <definedName name="DADOS_08" hidden="1">'[26]RESULTADO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>#REF!</definedName>
    <definedName name="DatadoEvento">#REF!</definedName>
    <definedName name="DataEntrega">[27]!Tabela322[#Data]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>'[26]RESULTADO DO MÊS'!#REF!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[28]Title!$N$2</definedName>
    <definedName name="dollar">[29]assumptions!$C$4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'[30]CHECK 5.1. CONSOLIDADO'!#REF!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>#REF!</definedName>
    <definedName name="EssentialCostPerGuest">([31]!Table1Budget[[#Totals],[Custo]]+[31]!Table2Budget[[#Totals],[Custo]]+[31]!Table3Budget[[#Totals],[Custo]])/#REF!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'[32]Filiais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>[29]assumptions!$C$7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>#REF!</definedName>
    <definedName name="lista1">[33]SENHA!#REF!</definedName>
    <definedName name="LISTACC">[15]Estudo!$D$1</definedName>
    <definedName name="ListOffset" hidden="1">1</definedName>
    <definedName name="LJHGH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s">[29]assumptions!$C$8</definedName>
    <definedName name="Lucro_Bruto">'[26]RESULTADO DO MÊS'!#REF!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[32]Resumo!$A$3:$E$13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[34]!Pessoas[NOME]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COUNTIF([31]!GuestTable[Comparecerá?],"&lt;&gt;"&amp;"*")</definedName>
    <definedName name="Pal_Workbook_GUID" hidden="1">"7R45IJBCICUB41S5Y7J6DL16"</definedName>
    <definedName name="PART">[35]Part.!$B$2:$O$33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>F_INCOME,F_BALANCE,f_free_cash_flow,f_ratios,f_valuation</definedName>
    <definedName name="PREROIC">#REF!</definedName>
    <definedName name="PRICE">#REF!</definedName>
    <definedName name="Print_Area_MI">#REF!</definedName>
    <definedName name="Print_Titles">#REF!,#REF!</definedName>
    <definedName name="Print_Titles_MI">#REF!,#REF!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'[26]RESULTADO DO MÊS'!#REF!</definedName>
    <definedName name="Receita_Operac">'[26]RESULTADO DO MÊS'!#REF!</definedName>
    <definedName name="Receita_Operacional">'[26]RESULTADO DO MÊS'!#REF!</definedName>
    <definedName name="Receita_Outros">'[26]RESULTADO DO MÊS'!#REF!</definedName>
    <definedName name="recenue" hidden="1">{#N/A,#N/A,FALSE,"Earn'gs &amp; Val'n";#N/A,#N/A,FALSE,"Interim"}</definedName>
    <definedName name="RegiãoDoTítuloDaColuna1..H3.1">#REF!</definedName>
    <definedName name="RegiãoDoTítuloDaColuna1..K4.1">#REF!</definedName>
    <definedName name="RESULTADO">[36]PASC_2000!$D$99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"$K$16"</definedName>
    <definedName name="RiskSelectedNameCell1" hidden="1">"$A$5"</definedName>
    <definedName name="RiskSelectedNameCell2" hidden="1">"$K$9"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[37]Lead!$F$599</definedName>
    <definedName name="S_CY_End_Data">[16]Lead!$K$1:$K$12</definedName>
    <definedName name="S_PY_End_Data">[16]Lead!$M$1:$M$12</definedName>
    <definedName name="S_RJE_Tot_Data">[16]Lead!$J$1:$J$12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>#REF!</definedName>
    <definedName name="semnome">#REF!</definedName>
    <definedName name="semnome___0">#REF!</definedName>
    <definedName name="sencount" hidden="1">1</definedName>
    <definedName name="Set">" "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[27]!Tabela322[#Data]</definedName>
    <definedName name="TabelReeks">#REF!</definedName>
    <definedName name="Table1Header">'[31]Outros Itens Essenciais'!$B$6</definedName>
    <definedName name="Table2Header">'[31]Outros Itens Essenciais'!$B$17</definedName>
    <definedName name="Table3Header">'[31]Outros Itens Essenciais'!$B$25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[28]Title!$C$4</definedName>
    <definedName name="titles">#REF!</definedName>
    <definedName name="título_da_planilha">'[38]DESPESAS PLANEJADAS'!$J$2</definedName>
    <definedName name="Título_de_Falta_do_Funcionário">#REF!</definedName>
    <definedName name="Título1">#REF!</definedName>
    <definedName name="Título10">[39]!Outubro[[#Headers],[Nome do Funcionário]]</definedName>
    <definedName name="Título11">[39]!Novembro[[#Headers],[Nome do Funcionário]]</definedName>
    <definedName name="Título12">[39]!Dezembro[[#Headers],[Nome do Funcionário]]</definedName>
    <definedName name="Título2">[39]!Fevereiro[[#Headers],[Nome do Funcionário]]</definedName>
    <definedName name="Título3">[39]!Março[[#Headers],[Nome do Funcionário]]</definedName>
    <definedName name="Título4">[39]!Abril[[#Headers],[Nome do Funcionário]]</definedName>
    <definedName name="Título5">[39]!Maio[[#Headers],[Nome do Funcionário]]</definedName>
    <definedName name="Título6">[39]!Junho[[#Headers],[Nome do Funcionário]]</definedName>
    <definedName name="Título7">[39]!Julho[[#Headers],[Nome do Funcionário]]</definedName>
    <definedName name="Título8">[39]!Agosto[[#Headers],[Nome do Funcionário]]</definedName>
    <definedName name="Título9">[39]!Setembro[[#Headers],[Nome do Funcionário]]</definedName>
    <definedName name="TítuloColuna1">#REF!</definedName>
    <definedName name="TítuloColuna13">[39]!NomeDoFuncionário[[#Headers],[Nomes dos Funcionários]]</definedName>
    <definedName name="TítuloDaColuna1">#REF!</definedName>
    <definedName name="TítuloDaColuna2">[34]!Pessoas[[#Headers],[NOME]]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'[40]Premissas de WK'!#REF!</definedName>
    <definedName name="Valuation_2022">'[40]Premissas de WK'!#REF!</definedName>
    <definedName name="VALUE">#REF!</definedName>
    <definedName name="VAT">[29]assumptions!$C$5</definedName>
    <definedName name="Vendas_Líquidas">'[26]RESULTADO DO MÊS'!#REF!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[41]DOAR!#REF!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'[42]Tickmarks '!$G$1:$G$65536</definedName>
    <definedName name="XREF_COLUMN_19" hidden="1">#REF!</definedName>
    <definedName name="XREF_COLUMN_2" hidden="1">#REF!</definedName>
    <definedName name="XREF_COLUMN_20" hidden="1">'[43]Mapa de Resultado'!#REF!</definedName>
    <definedName name="XREF_COLUMN_21" hidden="1">'[43]Mapa de Resultado'!#REF!</definedName>
    <definedName name="XREF_COLUMN_3" hidden="1">#REF!</definedName>
    <definedName name="XREF_COLUMN_4" hidden="1">#REF!</definedName>
    <definedName name="XREF_COLUMN_5" hidden="1">[44]RES!#REF!</definedName>
    <definedName name="XREF_COLUMN_6" hidden="1">[44]RES!#REF!</definedName>
    <definedName name="XREF_COLUMN_7" hidden="1">[44]BAL!#REF!</definedName>
    <definedName name="XREF_COLUMN_8" hidden="1">[44]BAL!#REF!</definedName>
    <definedName name="XREF_COLUMN_9" hidden="1">[44]BAL!#REF!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'[43]Mapa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[45]BP!#REF!</definedName>
    <definedName name="XRefCopy16Row" hidden="1">#REF!</definedName>
    <definedName name="XRefCopy17" hidden="1">#REF!</definedName>
    <definedName name="XRefCopy17Row" hidden="1">#REF!</definedName>
    <definedName name="XRefCopy18" hidden="1">'[43]Mapa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[44]RES!#REF!</definedName>
    <definedName name="XRefCopy20Row" hidden="1">#REF!</definedName>
    <definedName name="XRefCopy21" hidden="1">[44]RES!#REF!</definedName>
    <definedName name="XRefCopy21Row" hidden="1">#REF!</definedName>
    <definedName name="XRefCopy22" hidden="1">[44]RES!#REF!</definedName>
    <definedName name="XRefCopy22Row" hidden="1">#REF!</definedName>
    <definedName name="XRefCopy23" hidden="1">[44]RES!#REF!</definedName>
    <definedName name="XRefCopy23Row" hidden="1">#REF!</definedName>
    <definedName name="XRefCopy24" hidden="1">[44]RES!#REF!</definedName>
    <definedName name="XRefCopy24Row" hidden="1">#REF!</definedName>
    <definedName name="XRefCopy25" hidden="1">[44]BAL!#REF!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[44]BAL!#REF!</definedName>
    <definedName name="XRefCopy30Row" hidden="1">#REF!</definedName>
    <definedName name="XRefCopy31Row" hidden="1">#REF!</definedName>
    <definedName name="XRefCopy32" hidden="1">[44]BAL!#REF!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[44]BAL!#REF!</definedName>
    <definedName name="XRefCopy35Row" hidden="1">#REF!</definedName>
    <definedName name="XRefCopy36" hidden="1">[44]BAL!#REF!</definedName>
    <definedName name="XRefCopy37" hidden="1">[44]BAL!#REF!</definedName>
    <definedName name="XRefCopy37Row" hidden="1">#REF!</definedName>
    <definedName name="XRefCopy38" hidden="1">[44]BAL!#REF!</definedName>
    <definedName name="XRefCopy38Row" hidden="1">#REF!</definedName>
    <definedName name="XRefCopy3Row" hidden="1">[46]XREF!#REF!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[43]XREF!#REF!</definedName>
    <definedName name="XRefCopy5Row" hidden="1">#REF!</definedName>
    <definedName name="XRefCopy6" hidden="1">#REF!</definedName>
    <definedName name="XRefCopy61" hidden="1">'[43]Mapa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[47]Lead!#REF!</definedName>
    <definedName name="XRefCopy80Row" hidden="1">#REF!</definedName>
    <definedName name="XRefCopy81" hidden="1">'[43]Mapa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'[48]Mapa Imobilizado'!#REF!</definedName>
    <definedName name="XRefCopy9Row" hidden="1">#REF!</definedName>
    <definedName name="XRefCopyRangeCount" hidden="1">2</definedName>
    <definedName name="XRefPaste1" hidden="1">[41]DOAR!#REF!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'[43]Mapa de Resultado'!#REF!</definedName>
    <definedName name="XRefPaste117Row" hidden="1">#REF!</definedName>
    <definedName name="XRefPaste118" hidden="1">'[43]Mapa de Resultado'!#REF!</definedName>
    <definedName name="XRefPaste118Row" hidden="1">#REF!</definedName>
    <definedName name="XRefPaste119" hidden="1">'[43]Mapa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'[43]Mapa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'[43]Mapa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[45]BP!#REF!</definedName>
    <definedName name="XRefPaste20Row" hidden="1">#REF!</definedName>
    <definedName name="XRefPaste21" hidden="1">[45]BP!#REF!</definedName>
    <definedName name="XRefPaste21Row" hidden="1">#REF!</definedName>
    <definedName name="XRefPaste22Row" hidden="1">#REF!</definedName>
    <definedName name="XRefPaste23" hidden="1">[45]BP!#REF!</definedName>
    <definedName name="XRefPaste23Row" hidden="1">#REF!</definedName>
    <definedName name="XRefPaste24" hidden="1">[45]BP!#REF!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[41]DOAR!#REF!</definedName>
    <definedName name="XRefPaste30" hidden="1">[45]BP!#REF!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[44]BAL!#REF!</definedName>
    <definedName name="XRefPaste36Row" hidden="1">#REF!</definedName>
    <definedName name="XRefPaste37" hidden="1">'[43]Mapa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'[43]Deposito Judicial'!#REF!</definedName>
    <definedName name="XRefPaste44Row" hidden="1">[43]XREF!#REF!</definedName>
    <definedName name="XRefPaste45" hidden="1">#REF!</definedName>
    <definedName name="XRefPaste45Row" hidden="1">[43]XREF!#REF!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>#REF!</definedName>
    <definedName name="YEAR2">[4]Inputs!$D$18</definedName>
    <definedName name="za">#REF!</definedName>
    <definedName name="ל">'[49]5.6.07'!$C$13</definedName>
    <definedName name="לל">'[50]5.6.07'!$C$8</definedName>
    <definedName name="שעח">'[51]נתונים לשינוי'!$G$7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40" i="4" l="1"/>
  <c r="AF35" i="4"/>
  <c r="AF34" i="4"/>
  <c r="AF30" i="4"/>
  <c r="AF32" i="4" s="1"/>
  <c r="AF28" i="4"/>
  <c r="AF27" i="4"/>
  <c r="AF26" i="4"/>
  <c r="AF25" i="4"/>
  <c r="AF15" i="4"/>
  <c r="AH13" i="4"/>
  <c r="AF13" i="4"/>
  <c r="AH32" i="4" l="1"/>
  <c r="AF37" i="4"/>
  <c r="AH30" i="4"/>
  <c r="N44" i="1"/>
  <c r="AF43" i="4" l="1"/>
  <c r="AH43" i="4" s="1"/>
  <c r="AH37" i="4"/>
  <c r="Y23" i="5"/>
  <c r="W16" i="5" l="1"/>
  <c r="W21" i="5" s="1"/>
  <c r="U16" i="5"/>
  <c r="U21" i="5" s="1"/>
  <c r="S16" i="5"/>
  <c r="S21" i="5" s="1"/>
  <c r="Q16" i="5"/>
  <c r="Q21" i="5" s="1"/>
  <c r="O16" i="5"/>
  <c r="O21" i="5" s="1"/>
  <c r="M16" i="5"/>
  <c r="M21" i="5" s="1"/>
  <c r="K16" i="5"/>
  <c r="K21" i="5" s="1"/>
  <c r="J16" i="5"/>
  <c r="J21" i="5" s="1"/>
  <c r="I16" i="5"/>
  <c r="I21" i="5" s="1"/>
  <c r="H16" i="5"/>
  <c r="H21" i="5" s="1"/>
  <c r="G16" i="5"/>
  <c r="G21" i="5" s="1"/>
  <c r="E16" i="5"/>
  <c r="E21" i="5" s="1"/>
  <c r="C16" i="5"/>
  <c r="C21" i="5" s="1"/>
  <c r="T29" i="1" l="1"/>
  <c r="T24" i="1"/>
  <c r="T17" i="4" l="1"/>
  <c r="R17" i="4"/>
  <c r="P17" i="4"/>
  <c r="L17" i="4"/>
  <c r="J17" i="4"/>
  <c r="H17" i="4"/>
  <c r="F17" i="4"/>
  <c r="F30" i="4" l="1"/>
  <c r="F21" i="4" l="1"/>
  <c r="F32" i="4" s="1"/>
  <c r="F37" i="4" s="1"/>
  <c r="F43" i="4" s="1"/>
  <c r="T49" i="4"/>
  <c r="R49" i="4"/>
  <c r="P49" i="4"/>
  <c r="L49" i="4"/>
  <c r="J49" i="4"/>
  <c r="H49" i="4"/>
  <c r="F49" i="4"/>
  <c r="T30" i="4"/>
  <c r="R30" i="4"/>
  <c r="P30" i="4"/>
  <c r="L30" i="4"/>
  <c r="J30" i="4"/>
  <c r="H30" i="4"/>
  <c r="F51" i="4" l="1"/>
  <c r="T21" i="4"/>
  <c r="T32" i="4" s="1"/>
  <c r="T37" i="4" s="1"/>
  <c r="T43" i="4" s="1"/>
  <c r="T51" i="4" s="1"/>
  <c r="R21" i="4"/>
  <c r="R32" i="4" s="1"/>
  <c r="R37" i="4" s="1"/>
  <c r="R43" i="4" s="1"/>
  <c r="R51" i="4" s="1"/>
  <c r="L21" i="4"/>
  <c r="L32" i="4" s="1"/>
  <c r="L37" i="4" s="1"/>
  <c r="L43" i="4" s="1"/>
  <c r="L51" i="4" s="1"/>
  <c r="J21" i="4"/>
  <c r="J32" i="4" s="1"/>
  <c r="J37" i="4" s="1"/>
  <c r="J43" i="4" s="1"/>
  <c r="J51" i="4" s="1"/>
  <c r="H21" i="4"/>
  <c r="H32" i="4" s="1"/>
  <c r="H37" i="4" s="1"/>
  <c r="H43" i="4" s="1"/>
  <c r="H51" i="4" s="1"/>
  <c r="P21" i="4"/>
  <c r="P32" i="4" l="1"/>
  <c r="P37" i="4" l="1"/>
  <c r="P43" i="4" l="1"/>
  <c r="P51" i="4" l="1"/>
</calcChain>
</file>

<file path=xl/sharedStrings.xml><?xml version="1.0" encoding="utf-8"?>
<sst xmlns="http://schemas.openxmlformats.org/spreadsheetml/2006/main" count="236" uniqueCount="170">
  <si>
    <t>c</t>
  </si>
  <si>
    <t>Padtec Holding S.A.</t>
  </si>
  <si>
    <t>Partes relacionadas</t>
  </si>
  <si>
    <t>Capital social</t>
  </si>
  <si>
    <t>Reservas de capital</t>
  </si>
  <si>
    <t>3T19</t>
  </si>
  <si>
    <t>3T20</t>
  </si>
  <si>
    <t xml:space="preserve">  </t>
  </si>
  <si>
    <t>Diferido</t>
  </si>
  <si>
    <t>Depósito judicial</t>
  </si>
  <si>
    <t>1T19</t>
  </si>
  <si>
    <t>2T19</t>
  </si>
  <si>
    <t>4T19</t>
  </si>
  <si>
    <t>2019</t>
  </si>
  <si>
    <t>1T20</t>
  </si>
  <si>
    <t>2T20</t>
  </si>
  <si>
    <t>Balance General</t>
  </si>
  <si>
    <t>(En miles de Reales)</t>
  </si>
  <si>
    <t>Posición Consolidada</t>
  </si>
  <si>
    <t>Activo</t>
  </si>
  <si>
    <t>Corriente</t>
  </si>
  <si>
    <t>Efectivo y equivalentes de efectivo</t>
  </si>
  <si>
    <t>Cuentas por cobrar de los clientes</t>
  </si>
  <si>
    <t>Stock</t>
  </si>
  <si>
    <t>Impuestos a recuperar</t>
  </si>
  <si>
    <t>Operaciones financieras</t>
  </si>
  <si>
    <t>Otros Créditos</t>
  </si>
  <si>
    <t>Activos no corrientes mantenidos para la venta</t>
  </si>
  <si>
    <t xml:space="preserve">Los activos mantenidos para la venta </t>
  </si>
  <si>
    <t>No corriente</t>
  </si>
  <si>
    <t>Inversiones financieras en garantía</t>
  </si>
  <si>
    <t>Inversiones</t>
  </si>
  <si>
    <t>Intangible</t>
  </si>
  <si>
    <t>Inmovilizado</t>
  </si>
  <si>
    <t>Total de activos no corrientes mantenidos para la venta</t>
  </si>
  <si>
    <t>Total de activos no corrientes</t>
  </si>
  <si>
    <t>Total del activo</t>
  </si>
  <si>
    <t>Total del activo corriente</t>
  </si>
  <si>
    <t>Pasivo</t>
  </si>
  <si>
    <t>Préstamos y financiamientos</t>
  </si>
  <si>
    <t>Operaciones de arrendamiento</t>
  </si>
  <si>
    <t>Proveedores</t>
  </si>
  <si>
    <t>Riesgo dibujado</t>
  </si>
  <si>
    <t>Impuestos y contribuciones a pagar</t>
  </si>
  <si>
    <t>Impuestos y contribuciones por pagar - pagos a plazos</t>
  </si>
  <si>
    <t>Obligaciones sociales</t>
  </si>
  <si>
    <t>Provisiones Varias</t>
  </si>
  <si>
    <t>Otras Cuentas a Pagar</t>
  </si>
  <si>
    <t>Total del pasivo corriente</t>
  </si>
  <si>
    <t>Provisiones para riesgos laborales y fiscales</t>
  </si>
  <si>
    <t>Provisión para pérdidas de inversión</t>
  </si>
  <si>
    <t xml:space="preserve">Total del pasivo no corriente </t>
  </si>
  <si>
    <t>Total del pasivo</t>
  </si>
  <si>
    <t>Patrimonio de los accionistas</t>
  </si>
  <si>
    <t>Ajuste o conversión de saldo</t>
  </si>
  <si>
    <t xml:space="preserve">Beneficios / pérdidas acumulados </t>
  </si>
  <si>
    <t xml:space="preserve">Otros resultados integrales </t>
  </si>
  <si>
    <t>Total del patrimonio neto</t>
  </si>
  <si>
    <t>Total de pasivos y patrimonio de los accionistas</t>
  </si>
  <si>
    <t>Estados de Flujos de Efectivo</t>
  </si>
  <si>
    <t>Flujos de efectivo de las actividades de operación:</t>
  </si>
  <si>
    <t>Ajustes para conciliar la utilidad neta del período con efectivo</t>
  </si>
  <si>
    <t>generado por (aplicado en) actividades operativas:</t>
  </si>
  <si>
    <t xml:space="preserve">Depreciación y amortización </t>
  </si>
  <si>
    <t xml:space="preserve">
Ajuste al valor presente de las cuentas por cobrar</t>
  </si>
  <si>
    <t>Constitución (revocación) de disposiciones diversas</t>
  </si>
  <si>
    <t>Provisiones para riesgos laborales, fiscales y civiles</t>
  </si>
  <si>
    <t>Provisiones por obsolescencia de inventarios</t>
  </si>
  <si>
    <t>Equidad en ganancias</t>
  </si>
  <si>
    <t>Constitución (reversión) de pasivos descubiertos</t>
  </si>
  <si>
    <t>Cancelación de activos fijos e intangibles</t>
  </si>
  <si>
    <t>Ganancia por cancelación de activos no corrientes</t>
  </si>
  <si>
    <t>Reducción (aumento) de los activos operativos:</t>
  </si>
  <si>
    <t>Cuentas por cobrar comerciales</t>
  </si>
  <si>
    <t>Los activos mantenidos para la venta</t>
  </si>
  <si>
    <t>Impuesto Sobre la Renta y Contribución Social - Diferidos</t>
  </si>
  <si>
    <t>Transacciones con Partes Relacionadas</t>
  </si>
  <si>
    <t>Otras cuentas a cobrar</t>
  </si>
  <si>
    <t>Aumento (disminución) de los pasivos operativos:</t>
  </si>
  <si>
    <t>Impuestos por pagar y contribuciones</t>
  </si>
  <si>
    <t>Impuesto sobre la renta y contribución social - pagado</t>
  </si>
  <si>
    <t>Cargos por deuda - pagados</t>
  </si>
  <si>
    <t>Efectivo neto generado por actividades operativas</t>
  </si>
  <si>
    <t>Aumento de capital en subsidiaria (efectivo)</t>
  </si>
  <si>
    <t>Adquisición de propiedades, planta y equipo y activos intangibles</t>
  </si>
  <si>
    <t>Partes relacionadas de mutuo acuerdo</t>
  </si>
  <si>
    <t>Venta de Inversión</t>
  </si>
  <si>
    <t>Conceder</t>
  </si>
  <si>
    <t>Efectivo neto utilizado en actividades de inversión</t>
  </si>
  <si>
    <t xml:space="preserve">Riesgo dibujado </t>
  </si>
  <si>
    <t xml:space="preserve">Pago de capital </t>
  </si>
  <si>
    <t>Préstamos y financiación</t>
  </si>
  <si>
    <t>Pago de préstamos y financiación - principal</t>
  </si>
  <si>
    <t>Efectivo neto generado por actividades de financiación</t>
  </si>
  <si>
    <t xml:space="preserve">Variación cambiaria de efectivo en moneda extranjera </t>
  </si>
  <si>
    <t>Disminución de efectivo y equivalentes de efectivo</t>
  </si>
  <si>
    <t>Efectivo y equivalentes de efectivo iniciales mediante consolidación</t>
  </si>
  <si>
    <t>Efectivo y Equivalentes de Efectivo al Inicio del Período</t>
  </si>
  <si>
    <t>Efectivo y Equivalentes de Efectivo al Final del Período</t>
  </si>
  <si>
    <t>Demostración de Resultados</t>
  </si>
  <si>
    <t>Ingresos operativos brutos</t>
  </si>
  <si>
    <t>Impuestos de ventas</t>
  </si>
  <si>
    <t>Ingresos operativos netos</t>
  </si>
  <si>
    <t>Beneficio bruto</t>
  </si>
  <si>
    <t>Gastos administrativos</t>
  </si>
  <si>
    <t>Gastos de negocio</t>
  </si>
  <si>
    <t>Gastos de investigación y desarrollo</t>
  </si>
  <si>
    <t>Otros ingresos (gastos) operativos</t>
  </si>
  <si>
    <t xml:space="preserve">Costo de los productos vendidos y los servicios prestados </t>
  </si>
  <si>
    <t xml:space="preserve">Gastos operativos / Ingresos </t>
  </si>
  <si>
    <t xml:space="preserve">Beneficio antes de ingresos (gastos) financieros </t>
  </si>
  <si>
    <t>Gastos financieros</t>
  </si>
  <si>
    <t>Recetas financieras</t>
  </si>
  <si>
    <t>Beneficio del año antes de impuestos</t>
  </si>
  <si>
    <t xml:space="preserve">Beneficio del período </t>
  </si>
  <si>
    <t xml:space="preserve">
Ganancia (pérdida) del período de operaciones en continuidad</t>
  </si>
  <si>
    <t>Operaciones discontinuadas</t>
  </si>
  <si>
    <t>Resultado neto de operaciones discontinuadas</t>
  </si>
  <si>
    <t>Beneficio del período de operaciones discontinuadas</t>
  </si>
  <si>
    <t>Conciliación de Utilidad Neta y EBITDA</t>
  </si>
  <si>
    <t>Utilidad Neta</t>
  </si>
  <si>
    <t>Depreciación y amortización</t>
  </si>
  <si>
    <t>Resultado financiero</t>
  </si>
  <si>
    <t>Ajuste al valor presente</t>
  </si>
  <si>
    <t>Efecto de las unidades de negocio de ventas</t>
  </si>
  <si>
    <t>Debentures</t>
  </si>
  <si>
    <t>2020</t>
  </si>
  <si>
    <t>4T20</t>
  </si>
  <si>
    <t>Beneficio del período antes de impuestos de operaciones continuadas</t>
  </si>
  <si>
    <t>Beneficio del período antes de impuestos de operaciones discontinuadas</t>
  </si>
  <si>
    <t>Intereses y variaciones monetarias de préstamos</t>
  </si>
  <si>
    <t>Enajenación y cancelación de activos fijos e intangibles</t>
  </si>
  <si>
    <t>Impuestos diferidos sobre la renta y las contribuciones sociales</t>
  </si>
  <si>
    <t xml:space="preserve"> Intereses de inversiones financieras</t>
  </si>
  <si>
    <t xml:space="preserve"> Pérdida en la venta de bienes inmuebles</t>
  </si>
  <si>
    <t>Pago de préstamos y financiación - intereses</t>
  </si>
  <si>
    <t>Efectivo y equivalentes de efectivo mantenidos para la venta</t>
  </si>
  <si>
    <t>FINEP</t>
  </si>
  <si>
    <t>Balance General Conjunto*</t>
  </si>
  <si>
    <t>* considera la incorporación de las acciones de Padtec S.A. por PadtecHolding S.A. al 01/01/2018</t>
  </si>
  <si>
    <t>Estados de Flujos de Efectivo Conjunto*</t>
  </si>
  <si>
    <t>2018</t>
  </si>
  <si>
    <t>Posición Consolidada Conjunto*</t>
  </si>
  <si>
    <t xml:space="preserve">EBITDA </t>
  </si>
  <si>
    <t>EBITDA Ajustado</t>
  </si>
  <si>
    <t>Margen EBITDA Ajustado</t>
  </si>
  <si>
    <t>EBITDA Ajustado Conjunto*</t>
  </si>
  <si>
    <t>1T21</t>
  </si>
  <si>
    <t>Crédito Fiscal (PIS y Cofins)</t>
  </si>
  <si>
    <t>2T21</t>
  </si>
  <si>
    <t>EBITDA Ajustado Conjunto</t>
  </si>
  <si>
    <t>Provisión para deudas de cobro dudoso</t>
  </si>
  <si>
    <t xml:space="preserve"> Amortización de gastos con aumento de obligaciones (debentures)</t>
  </si>
  <si>
    <t>Pago de obligaciones (debentures) - principal</t>
  </si>
  <si>
    <t>Anticipo de clientes</t>
  </si>
  <si>
    <t>Arrendamiento con partes relacionadas</t>
  </si>
  <si>
    <t>3T21</t>
  </si>
  <si>
    <t>2021</t>
  </si>
  <si>
    <t>4T21</t>
  </si>
  <si>
    <t>Gastos con la oferta pública de acciones no realizada</t>
  </si>
  <si>
    <t>Cargos por obligaciones (debentures) - pagados</t>
  </si>
  <si>
    <t>1T22</t>
  </si>
  <si>
    <t>2022</t>
  </si>
  <si>
    <t>Intereses y variaciones monetarias de debentures</t>
  </si>
  <si>
    <t>Obligaciones con cuotas senior FIDC</t>
  </si>
  <si>
    <t>Títulos y valores mobiliarios</t>
  </si>
  <si>
    <t>2T22</t>
  </si>
  <si>
    <t>Intereses y variaciones monetarias en operaciones de leasing</t>
  </si>
  <si>
    <t>Indemnizaciones laborales, fiscales y civiles - pagadas</t>
  </si>
  <si>
    <t>3T22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</si>
</sst>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_-* #,##0_-;\-* #,##0_-;_-* &quot;-&quot;??_-;_-@_-"/>
    <numFmt numFmtId="168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0"/>
      <color theme="0"/>
      <name val="Arial"/>
      <family val="2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sz val="10"/>
      <color theme="1" tint="0.14999847407452621"/>
      <name val="Arial"/>
      <family val="2"/>
    </font>
    <font>
      <sz val="10"/>
      <color theme="1" tint="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sz val="18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8"/>
      <color theme="0" tint="-0.499984740745262"/>
      <name val="Calibri"/>
      <family val="2"/>
      <scheme val="minor"/>
    </font>
    <font>
      <sz val="10"/>
      <name val="Arial"/>
      <family val="2"/>
    </font>
    <font>
      <sz val="10"/>
      <color rgb="FF262626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10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2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164" fontId="3" fillId="0" borderId="0" xfId="2" applyFont="1" applyFill="1" applyAlignment="1">
      <alignment vertical="center"/>
    </xf>
    <xf numFmtId="164" fontId="4" fillId="0" borderId="0" xfId="2" applyFont="1" applyFill="1" applyAlignment="1">
      <alignment vertical="center"/>
    </xf>
    <xf numFmtId="164" fontId="5" fillId="0" borderId="0" xfId="2" applyFont="1" applyFill="1" applyAlignment="1">
      <alignment vertical="center"/>
    </xf>
    <xf numFmtId="165" fontId="5" fillId="0" borderId="0" xfId="2" applyNumberFormat="1" applyFont="1" applyFill="1" applyAlignment="1">
      <alignment horizontal="right" vertical="center"/>
    </xf>
    <xf numFmtId="164" fontId="5" fillId="0" borderId="0" xfId="2" applyFont="1" applyFill="1" applyBorder="1" applyAlignment="1">
      <alignment horizontal="righ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Border="1" applyAlignment="1">
      <alignment vertical="center"/>
    </xf>
    <xf numFmtId="164" fontId="6" fillId="0" borderId="0" xfId="2" applyFont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Fill="1" applyBorder="1" applyAlignment="1" applyProtection="1">
      <alignment vertical="center"/>
    </xf>
    <xf numFmtId="164" fontId="6" fillId="0" borderId="0" xfId="2" applyFont="1" applyFill="1" applyAlignment="1">
      <alignment vertical="center"/>
    </xf>
    <xf numFmtId="165" fontId="5" fillId="0" borderId="0" xfId="2" applyNumberFormat="1" applyFont="1" applyFill="1" applyBorder="1" applyAlignment="1">
      <alignment horizontal="right" vertical="center"/>
    </xf>
    <xf numFmtId="164" fontId="8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vertical="center"/>
    </xf>
    <xf numFmtId="166" fontId="6" fillId="3" borderId="1" xfId="2" applyNumberFormat="1" applyFont="1" applyFill="1" applyBorder="1" applyAlignment="1" applyProtection="1">
      <alignment horizontal="centerContinuous" vertical="center"/>
    </xf>
    <xf numFmtId="164" fontId="6" fillId="0" borderId="0" xfId="2" applyFont="1" applyFill="1" applyBorder="1" applyAlignment="1">
      <alignment horizontal="right" vertical="center"/>
    </xf>
    <xf numFmtId="49" fontId="6" fillId="5" borderId="0" xfId="2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 applyProtection="1">
      <alignment horizontal="right" vertical="center"/>
    </xf>
    <xf numFmtId="165" fontId="9" fillId="4" borderId="0" xfId="2" applyNumberFormat="1" applyFont="1" applyFill="1" applyBorder="1" applyAlignment="1">
      <alignment vertical="center"/>
    </xf>
    <xf numFmtId="165" fontId="10" fillId="4" borderId="0" xfId="2" applyNumberFormat="1" applyFont="1" applyFill="1" applyBorder="1" applyAlignment="1">
      <alignment vertical="center"/>
    </xf>
    <xf numFmtId="165" fontId="10" fillId="0" borderId="0" xfId="2" applyNumberFormat="1" applyFont="1" applyFill="1" applyBorder="1" applyAlignment="1">
      <alignment vertical="center"/>
    </xf>
    <xf numFmtId="165" fontId="10" fillId="4" borderId="1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>
      <alignment horizontal="right" vertical="center"/>
    </xf>
    <xf numFmtId="165" fontId="6" fillId="6" borderId="0" xfId="2" applyNumberFormat="1" applyFont="1" applyFill="1" applyBorder="1" applyAlignment="1">
      <alignment horizontal="right" vertical="center"/>
    </xf>
    <xf numFmtId="164" fontId="5" fillId="0" borderId="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Alignment="1">
      <alignment vertical="center"/>
    </xf>
    <xf numFmtId="164" fontId="3" fillId="0" borderId="0" xfId="2" applyFont="1" applyFill="1" applyBorder="1" applyAlignment="1">
      <alignment vertical="center"/>
    </xf>
    <xf numFmtId="164" fontId="5" fillId="0" borderId="0" xfId="2" applyFont="1" applyFill="1" applyBorder="1" applyAlignment="1">
      <alignment horizontal="left" vertical="center"/>
    </xf>
    <xf numFmtId="165" fontId="6" fillId="6" borderId="2" xfId="2" applyNumberFormat="1" applyFont="1" applyFill="1" applyBorder="1" applyAlignment="1">
      <alignment horizontal="right" vertical="center"/>
    </xf>
    <xf numFmtId="165" fontId="11" fillId="0" borderId="0" xfId="2" applyNumberFormat="1" applyFont="1" applyFill="1" applyAlignment="1">
      <alignment horizontal="right" vertical="center"/>
    </xf>
    <xf numFmtId="164" fontId="7" fillId="0" borderId="0" xfId="2" applyFont="1" applyFill="1" applyAlignment="1">
      <alignment vertical="center"/>
    </xf>
    <xf numFmtId="0" fontId="5" fillId="0" borderId="0" xfId="3" applyFont="1" applyAlignment="1">
      <alignment vertical="center"/>
    </xf>
    <xf numFmtId="167" fontId="5" fillId="0" borderId="0" xfId="2" applyNumberFormat="1" applyFont="1" applyFill="1" applyBorder="1" applyAlignment="1">
      <alignment vertical="center"/>
    </xf>
    <xf numFmtId="167" fontId="5" fillId="0" borderId="0" xfId="4" applyNumberFormat="1" applyFont="1" applyFill="1" applyBorder="1" applyAlignment="1">
      <alignment horizontal="right" vertical="center"/>
    </xf>
    <xf numFmtId="167" fontId="6" fillId="0" borderId="0" xfId="4" applyNumberFormat="1" applyFont="1" applyFill="1" applyBorder="1" applyAlignment="1" applyProtection="1">
      <alignment horizontal="right" vertical="center"/>
    </xf>
    <xf numFmtId="167" fontId="5" fillId="0" borderId="0" xfId="4" applyNumberFormat="1" applyFont="1" applyFill="1" applyBorder="1" applyAlignment="1" applyProtection="1">
      <alignment horizontal="right" vertical="center"/>
    </xf>
    <xf numFmtId="165" fontId="12" fillId="0" borderId="0" xfId="2" applyNumberFormat="1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165" fontId="13" fillId="0" borderId="0" xfId="2" applyNumberFormat="1" applyFont="1" applyBorder="1" applyAlignment="1">
      <alignment vertical="center"/>
    </xf>
    <xf numFmtId="49" fontId="13" fillId="0" borderId="0" xfId="2" applyNumberFormat="1" applyFont="1" applyBorder="1" applyAlignment="1">
      <alignment vertical="center"/>
    </xf>
    <xf numFmtId="165" fontId="13" fillId="0" borderId="0" xfId="2" applyNumberFormat="1" applyFont="1" applyFill="1" applyBorder="1" applyAlignment="1">
      <alignment vertical="center"/>
    </xf>
    <xf numFmtId="164" fontId="14" fillId="0" borderId="0" xfId="2" applyFont="1" applyBorder="1" applyAlignment="1">
      <alignment vertical="center"/>
    </xf>
    <xf numFmtId="164" fontId="15" fillId="0" borderId="0" xfId="2" applyFont="1" applyFill="1" applyAlignment="1">
      <alignment horizontal="left" vertical="center"/>
    </xf>
    <xf numFmtId="164" fontId="6" fillId="0" borderId="0" xfId="2" applyFont="1" applyBorder="1" applyAlignment="1">
      <alignment horizontal="right" vertical="center"/>
    </xf>
    <xf numFmtId="166" fontId="14" fillId="0" borderId="0" xfId="2" applyNumberFormat="1" applyFont="1" applyBorder="1" applyAlignment="1">
      <alignment vertical="center"/>
    </xf>
    <xf numFmtId="166" fontId="6" fillId="0" borderId="0" xfId="2" applyNumberFormat="1" applyFont="1" applyBorder="1" applyAlignment="1">
      <alignment vertical="center"/>
    </xf>
    <xf numFmtId="166" fontId="6" fillId="3" borderId="1" xfId="2" applyNumberFormat="1" applyFont="1" applyFill="1" applyBorder="1" applyAlignment="1" applyProtection="1">
      <alignment horizontal="center" vertical="center"/>
    </xf>
    <xf numFmtId="166" fontId="6" fillId="3" borderId="1" xfId="2" quotePrefix="1" applyNumberFormat="1" applyFont="1" applyFill="1" applyBorder="1" applyAlignment="1" applyProtection="1">
      <alignment horizontal="center" vertical="center"/>
    </xf>
    <xf numFmtId="164" fontId="6" fillId="0" borderId="0" xfId="2" applyFont="1" applyFill="1" applyBorder="1" applyAlignment="1" applyProtection="1">
      <alignment horizontal="right" vertical="center"/>
    </xf>
    <xf numFmtId="165" fontId="14" fillId="0" borderId="0" xfId="2" applyNumberFormat="1" applyFont="1" applyBorder="1" applyAlignment="1">
      <alignment vertical="center"/>
    </xf>
    <xf numFmtId="165" fontId="6" fillId="6" borderId="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vertical="center"/>
    </xf>
    <xf numFmtId="165" fontId="16" fillId="0" borderId="0" xfId="2" applyNumberFormat="1" applyFont="1" applyBorder="1" applyAlignment="1">
      <alignment vertical="center"/>
    </xf>
    <xf numFmtId="49" fontId="6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165" fontId="6" fillId="6" borderId="0" xfId="2" applyNumberFormat="1" applyFont="1" applyFill="1" applyBorder="1" applyAlignment="1" applyProtection="1">
      <alignment horizontal="right" vertical="center"/>
    </xf>
    <xf numFmtId="165" fontId="6" fillId="0" borderId="0" xfId="2" applyNumberFormat="1" applyFont="1" applyFill="1" applyBorder="1" applyAlignment="1" applyProtection="1">
      <alignment horizontal="right" vertical="center"/>
    </xf>
    <xf numFmtId="165" fontId="16" fillId="0" borderId="0" xfId="2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 applyProtection="1">
      <alignment horizontal="right" vertical="center"/>
    </xf>
    <xf numFmtId="165" fontId="6" fillId="6" borderId="1" xfId="2" applyNumberFormat="1" applyFont="1" applyFill="1" applyBorder="1" applyAlignment="1">
      <alignment vertical="center"/>
    </xf>
    <xf numFmtId="165" fontId="10" fillId="4" borderId="0" xfId="2" applyNumberFormat="1" applyFont="1" applyFill="1" applyBorder="1" applyAlignment="1" applyProtection="1">
      <alignment horizontal="right" vertical="center"/>
    </xf>
    <xf numFmtId="165" fontId="10" fillId="0" borderId="0" xfId="2" applyNumberFormat="1" applyFont="1" applyFill="1" applyBorder="1" applyAlignment="1" applyProtection="1">
      <alignment horizontal="right" vertical="center"/>
    </xf>
    <xf numFmtId="165" fontId="5" fillId="0" borderId="0" xfId="2" applyNumberFormat="1" applyFont="1" applyFill="1" applyAlignment="1">
      <alignment vertical="center"/>
    </xf>
    <xf numFmtId="165" fontId="17" fillId="0" borderId="0" xfId="5" applyNumberFormat="1" applyFont="1" applyFill="1" applyBorder="1" applyAlignment="1">
      <alignment horizontal="center" vertical="center"/>
    </xf>
    <xf numFmtId="164" fontId="7" fillId="0" borderId="0" xfId="2" applyFont="1" applyFill="1" applyBorder="1" applyAlignment="1">
      <alignment vertical="center"/>
    </xf>
    <xf numFmtId="164" fontId="12" fillId="0" borderId="0" xfId="2" applyFont="1" applyBorder="1" applyAlignment="1">
      <alignment vertical="center"/>
    </xf>
    <xf numFmtId="165" fontId="6" fillId="0" borderId="0" xfId="2" applyNumberFormat="1" applyFont="1" applyFill="1" applyAlignment="1">
      <alignment horizontal="right" vertical="center"/>
    </xf>
    <xf numFmtId="1" fontId="6" fillId="5" borderId="0" xfId="2" applyNumberFormat="1" applyFont="1" applyFill="1" applyBorder="1" applyAlignment="1">
      <alignment vertical="center"/>
    </xf>
    <xf numFmtId="164" fontId="18" fillId="0" borderId="0" xfId="2" applyFont="1" applyFill="1" applyAlignment="1">
      <alignment vertical="center"/>
    </xf>
    <xf numFmtId="164" fontId="19" fillId="0" borderId="0" xfId="2" applyFont="1" applyFill="1" applyAlignment="1">
      <alignment vertical="center"/>
    </xf>
    <xf numFmtId="165" fontId="5" fillId="0" borderId="0" xfId="4" applyNumberFormat="1" applyFont="1" applyFill="1" applyAlignment="1">
      <alignment horizontal="right" vertical="center"/>
    </xf>
    <xf numFmtId="165" fontId="5" fillId="0" borderId="0" xfId="4" applyNumberFormat="1" applyFont="1" applyFill="1" applyAlignment="1">
      <alignment vertical="center"/>
    </xf>
    <xf numFmtId="43" fontId="9" fillId="4" borderId="0" xfId="1" applyFont="1" applyFill="1" applyBorder="1" applyAlignment="1">
      <alignment vertical="center"/>
    </xf>
    <xf numFmtId="1" fontId="5" fillId="0" borderId="0" xfId="2" applyNumberFormat="1" applyFont="1" applyFill="1" applyAlignment="1">
      <alignment horizontal="left" vertical="center"/>
    </xf>
    <xf numFmtId="165" fontId="5" fillId="0" borderId="0" xfId="4" applyNumberFormat="1" applyFont="1" applyFill="1" applyBorder="1" applyAlignment="1">
      <alignment horizontal="right" vertical="center"/>
    </xf>
    <xf numFmtId="165" fontId="5" fillId="0" borderId="0" xfId="4" applyNumberFormat="1" applyFont="1" applyFill="1" applyBorder="1" applyAlignment="1">
      <alignment vertical="center"/>
    </xf>
    <xf numFmtId="1" fontId="5" fillId="0" borderId="0" xfId="2" applyNumberFormat="1" applyFont="1" applyFill="1" applyBorder="1" applyAlignment="1">
      <alignment horizontal="left" vertical="center"/>
    </xf>
    <xf numFmtId="1" fontId="20" fillId="0" borderId="0" xfId="2" applyNumberFormat="1" applyFont="1" applyFill="1" applyAlignment="1">
      <alignment vertical="center"/>
    </xf>
    <xf numFmtId="1" fontId="6" fillId="0" borderId="0" xfId="2" applyNumberFormat="1" applyFont="1" applyFill="1" applyAlignment="1">
      <alignment vertical="center"/>
    </xf>
    <xf numFmtId="165" fontId="6" fillId="0" borderId="0" xfId="4" applyNumberFormat="1" applyFont="1" applyFill="1" applyAlignment="1">
      <alignment horizontal="right" vertical="center"/>
    </xf>
    <xf numFmtId="164" fontId="21" fillId="0" borderId="0" xfId="2" applyFont="1" applyBorder="1" applyAlignment="1">
      <alignment horizontal="right" vertical="center"/>
    </xf>
    <xf numFmtId="0" fontId="22" fillId="0" borderId="0" xfId="6"/>
    <xf numFmtId="0" fontId="5" fillId="0" borderId="0" xfId="6" applyFont="1"/>
    <xf numFmtId="166" fontId="5" fillId="3" borderId="0" xfId="2" applyNumberFormat="1" applyFont="1" applyFill="1" applyBorder="1" applyAlignment="1">
      <alignment horizontal="right" vertical="center"/>
    </xf>
    <xf numFmtId="166" fontId="5" fillId="3" borderId="0" xfId="6" applyNumberFormat="1" applyFont="1" applyFill="1"/>
    <xf numFmtId="166" fontId="5" fillId="0" borderId="0" xfId="6" applyNumberFormat="1" applyFont="1" applyFill="1"/>
    <xf numFmtId="166" fontId="22" fillId="0" borderId="0" xfId="6" applyNumberFormat="1"/>
    <xf numFmtId="165" fontId="5" fillId="6" borderId="0" xfId="2" applyNumberFormat="1" applyFont="1" applyFill="1" applyBorder="1" applyAlignment="1" applyProtection="1">
      <alignment horizontal="right" vertical="center"/>
    </xf>
    <xf numFmtId="165" fontId="10" fillId="4" borderId="1" xfId="2" applyNumberFormat="1" applyFont="1" applyFill="1" applyBorder="1" applyAlignment="1" applyProtection="1">
      <alignment horizontal="right" vertical="center"/>
    </xf>
    <xf numFmtId="165" fontId="5" fillId="6" borderId="1" xfId="2" applyNumberFormat="1" applyFont="1" applyFill="1" applyBorder="1" applyAlignment="1" applyProtection="1">
      <alignment horizontal="right" vertical="center"/>
    </xf>
    <xf numFmtId="165" fontId="5" fillId="0" borderId="1" xfId="2" applyNumberFormat="1" applyFont="1" applyFill="1" applyBorder="1" applyAlignment="1" applyProtection="1">
      <alignment horizontal="right" vertical="center"/>
    </xf>
    <xf numFmtId="165" fontId="6" fillId="6" borderId="3" xfId="2" applyNumberFormat="1" applyFont="1" applyFill="1" applyBorder="1" applyAlignment="1" applyProtection="1">
      <alignment horizontal="right" vertical="center"/>
    </xf>
    <xf numFmtId="165" fontId="6" fillId="6" borderId="3" xfId="2" applyNumberFormat="1" applyFont="1" applyFill="1" applyBorder="1" applyAlignment="1">
      <alignment vertical="center"/>
    </xf>
    <xf numFmtId="0" fontId="22" fillId="0" borderId="0" xfId="6" applyBorder="1"/>
    <xf numFmtId="0" fontId="22" fillId="0" borderId="0" xfId="6" applyFill="1"/>
    <xf numFmtId="0" fontId="5" fillId="0" borderId="0" xfId="6" applyFont="1" applyFill="1"/>
    <xf numFmtId="0" fontId="5" fillId="0" borderId="0" xfId="6" applyFont="1" applyBorder="1"/>
    <xf numFmtId="165" fontId="5" fillId="6" borderId="1" xfId="6" applyNumberFormat="1" applyFont="1" applyFill="1" applyBorder="1"/>
    <xf numFmtId="165" fontId="10" fillId="4" borderId="0" xfId="6" applyNumberFormat="1" applyFont="1" applyFill="1"/>
    <xf numFmtId="164" fontId="10" fillId="4" borderId="0" xfId="4" applyFont="1" applyFill="1"/>
    <xf numFmtId="165" fontId="6" fillId="6" borderId="0" xfId="6" applyNumberFormat="1" applyFont="1" applyFill="1" applyBorder="1"/>
    <xf numFmtId="168" fontId="6" fillId="6" borderId="0" xfId="7" applyNumberFormat="1" applyFont="1" applyFill="1" applyBorder="1"/>
    <xf numFmtId="168" fontId="5" fillId="6" borderId="0" xfId="7" applyNumberFormat="1" applyFont="1" applyFill="1" applyBorder="1"/>
    <xf numFmtId="0" fontId="5" fillId="0" borderId="0" xfId="6" applyFont="1" applyAlignment="1">
      <alignment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Alignment="1">
      <alignment horizontal="left" vertical="center"/>
    </xf>
    <xf numFmtId="0" fontId="23" fillId="7" borderId="0" xfId="0" applyFont="1" applyFill="1" applyAlignment="1">
      <alignment vertical="center"/>
    </xf>
    <xf numFmtId="0" fontId="24" fillId="8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5" fontId="25" fillId="0" borderId="0" xfId="2" applyNumberFormat="1" applyFont="1" applyBorder="1" applyAlignment="1">
      <alignment vertical="center"/>
    </xf>
    <xf numFmtId="165" fontId="25" fillId="0" borderId="0" xfId="2" applyNumberFormat="1" applyFont="1" applyBorder="1" applyAlignment="1">
      <alignment horizontal="right" vertical="center"/>
    </xf>
    <xf numFmtId="165" fontId="25" fillId="0" borderId="0" xfId="2" applyNumberFormat="1" applyFont="1" applyFill="1" applyBorder="1" applyAlignment="1">
      <alignment vertical="center"/>
    </xf>
    <xf numFmtId="165" fontId="6" fillId="5" borderId="0" xfId="2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3" fillId="9" borderId="0" xfId="0" applyFont="1" applyFill="1" applyAlignment="1">
      <alignment vertical="center"/>
    </xf>
    <xf numFmtId="0" fontId="24" fillId="8" borderId="0" xfId="0" applyFont="1" applyFill="1" applyAlignment="1">
      <alignment vertical="center"/>
    </xf>
    <xf numFmtId="166" fontId="6" fillId="3" borderId="1" xfId="2" quotePrefix="1" applyNumberFormat="1" applyFont="1" applyFill="1" applyBorder="1" applyAlignment="1" applyProtection="1">
      <alignment horizontal="centerContinuous" vertical="center"/>
    </xf>
    <xf numFmtId="166" fontId="6" fillId="3" borderId="0" xfId="2" applyNumberFormat="1" applyFont="1" applyFill="1" applyBorder="1" applyAlignment="1" applyProtection="1">
      <alignment horizontal="center" vertical="center"/>
    </xf>
    <xf numFmtId="0" fontId="24" fillId="0" borderId="0" xfId="0" applyFont="1" applyAlignment="1">
      <alignment vertical="center"/>
    </xf>
    <xf numFmtId="0" fontId="24" fillId="8" borderId="0" xfId="0" applyFont="1" applyFill="1" applyAlignment="1">
      <alignment vertical="center"/>
    </xf>
    <xf numFmtId="0" fontId="6" fillId="3" borderId="1" xfId="2" applyNumberFormat="1" applyFont="1" applyFill="1" applyBorder="1" applyAlignment="1" applyProtection="1">
      <alignment horizontal="centerContinuous" vertical="center"/>
    </xf>
    <xf numFmtId="165" fontId="5" fillId="6" borderId="1" xfId="0" applyNumberFormat="1" applyFont="1" applyFill="1" applyBorder="1"/>
    <xf numFmtId="0" fontId="5" fillId="0" borderId="0" xfId="0" applyFont="1" applyFill="1"/>
    <xf numFmtId="0" fontId="5" fillId="6" borderId="0" xfId="0" applyFont="1" applyFill="1" applyBorder="1"/>
    <xf numFmtId="165" fontId="5" fillId="6" borderId="0" xfId="0" applyNumberFormat="1" applyFont="1" applyFill="1" applyBorder="1"/>
    <xf numFmtId="165" fontId="5" fillId="6" borderId="1" xfId="3" applyNumberFormat="1" applyFont="1" applyFill="1" applyBorder="1"/>
    <xf numFmtId="165" fontId="10" fillId="4" borderId="0" xfId="0" applyNumberFormat="1" applyFont="1" applyFill="1"/>
    <xf numFmtId="0" fontId="10" fillId="4" borderId="0" xfId="0" applyFont="1" applyFill="1" applyBorder="1"/>
    <xf numFmtId="165" fontId="10" fillId="4" borderId="0" xfId="3" applyNumberFormat="1" applyFont="1" applyFill="1"/>
    <xf numFmtId="165" fontId="6" fillId="6" borderId="3" xfId="0" applyNumberFormat="1" applyFont="1" applyFill="1" applyBorder="1"/>
    <xf numFmtId="165" fontId="6" fillId="6" borderId="0" xfId="0" applyNumberFormat="1" applyFont="1" applyFill="1" applyBorder="1"/>
    <xf numFmtId="0" fontId="10" fillId="4" borderId="0" xfId="0" applyFont="1" applyFill="1"/>
    <xf numFmtId="164" fontId="10" fillId="4" borderId="0" xfId="9" applyFont="1" applyFill="1"/>
    <xf numFmtId="0" fontId="5" fillId="0" borderId="0" xfId="0" applyFont="1"/>
    <xf numFmtId="0" fontId="5" fillId="0" borderId="0" xfId="0" applyFont="1" applyBorder="1"/>
    <xf numFmtId="0" fontId="5" fillId="0" borderId="0" xfId="3" applyFont="1"/>
    <xf numFmtId="1" fontId="6" fillId="3" borderId="1" xfId="2" quotePrefix="1" applyNumberFormat="1" applyFont="1" applyFill="1" applyBorder="1" applyAlignment="1" applyProtection="1">
      <alignment horizontal="center" vertical="center"/>
    </xf>
    <xf numFmtId="165" fontId="6" fillId="0" borderId="0" xfId="1" applyNumberFormat="1" applyFont="1" applyFill="1" applyBorder="1" applyAlignment="1" applyProtection="1">
      <alignment horizontal="right" vertical="center"/>
    </xf>
    <xf numFmtId="165" fontId="6" fillId="6" borderId="0" xfId="4" applyNumberFormat="1" applyFont="1" applyFill="1" applyBorder="1" applyAlignment="1">
      <alignment horizontal="right" vertical="center"/>
    </xf>
    <xf numFmtId="165" fontId="5" fillId="0" borderId="0" xfId="4" applyNumberFormat="1" applyFont="1" applyFill="1" applyBorder="1" applyAlignment="1" applyProtection="1">
      <alignment horizontal="right" vertical="center"/>
    </xf>
    <xf numFmtId="165" fontId="10" fillId="4" borderId="1" xfId="4" applyNumberFormat="1" applyFont="1" applyFill="1" applyBorder="1" applyAlignment="1">
      <alignment vertical="center"/>
    </xf>
    <xf numFmtId="165" fontId="6" fillId="6" borderId="0" xfId="4" applyNumberFormat="1" applyFont="1" applyFill="1" applyBorder="1" applyAlignment="1" applyProtection="1">
      <alignment horizontal="right" vertical="center"/>
    </xf>
    <xf numFmtId="165" fontId="10" fillId="4" borderId="0" xfId="4" applyNumberFormat="1" applyFont="1" applyFill="1" applyBorder="1" applyAlignment="1">
      <alignment vertical="center"/>
    </xf>
    <xf numFmtId="165" fontId="6" fillId="6" borderId="1" xfId="4" applyNumberFormat="1" applyFont="1" applyFill="1" applyBorder="1" applyAlignment="1" applyProtection="1">
      <alignment horizontal="right" vertical="center"/>
    </xf>
    <xf numFmtId="165" fontId="5" fillId="0" borderId="0" xfId="4" applyNumberFormat="1" applyFont="1" applyBorder="1" applyAlignment="1">
      <alignment vertical="center"/>
    </xf>
    <xf numFmtId="165" fontId="6" fillId="6" borderId="1" xfId="4" applyNumberFormat="1" applyFont="1" applyFill="1" applyBorder="1" applyAlignment="1">
      <alignment vertical="center"/>
    </xf>
    <xf numFmtId="165" fontId="10" fillId="4" borderId="0" xfId="4" applyNumberFormat="1" applyFont="1" applyFill="1" applyBorder="1" applyAlignment="1" applyProtection="1">
      <alignment horizontal="right" vertical="center"/>
    </xf>
    <xf numFmtId="165" fontId="10" fillId="4" borderId="1" xfId="4" applyNumberFormat="1" applyFont="1" applyFill="1" applyBorder="1" applyAlignment="1" applyProtection="1">
      <alignment horizontal="right" vertical="center"/>
    </xf>
    <xf numFmtId="165" fontId="6" fillId="6" borderId="3" xfId="4" applyNumberFormat="1" applyFont="1" applyFill="1" applyBorder="1" applyAlignment="1" applyProtection="1">
      <alignment horizontal="right" vertical="center"/>
    </xf>
    <xf numFmtId="9" fontId="5" fillId="0" borderId="0" xfId="8" applyFont="1"/>
    <xf numFmtId="164" fontId="7" fillId="0" borderId="0" xfId="2" applyFont="1" applyFill="1" applyAlignment="1">
      <alignment vertical="center" wrapText="1"/>
    </xf>
    <xf numFmtId="167" fontId="5" fillId="0" borderId="0" xfId="9" applyNumberFormat="1" applyFont="1" applyFill="1" applyBorder="1" applyAlignment="1" applyProtection="1">
      <alignment horizontal="right" vertical="center"/>
    </xf>
    <xf numFmtId="167" fontId="5" fillId="0" borderId="0" xfId="9" applyNumberFormat="1" applyFont="1" applyFill="1" applyBorder="1" applyAlignment="1">
      <alignment horizontal="right" vertical="center"/>
    </xf>
    <xf numFmtId="167" fontId="6" fillId="0" borderId="0" xfId="9" applyNumberFormat="1" applyFont="1" applyFill="1" applyBorder="1" applyAlignment="1" applyProtection="1">
      <alignment horizontal="right" vertical="center"/>
    </xf>
    <xf numFmtId="0" fontId="5" fillId="0" borderId="0" xfId="10" applyFont="1" applyFill="1" applyAlignment="1">
      <alignment vertical="center"/>
    </xf>
    <xf numFmtId="0" fontId="9" fillId="6" borderId="0" xfId="6" applyFont="1" applyFill="1"/>
    <xf numFmtId="164" fontId="7" fillId="0" borderId="0" xfId="2" applyFont="1" applyFill="1" applyAlignment="1">
      <alignment horizontal="left" vertical="center" wrapText="1"/>
    </xf>
    <xf numFmtId="167" fontId="5" fillId="0" borderId="0" xfId="1" applyNumberFormat="1" applyFont="1" applyFill="1" applyAlignment="1">
      <alignment vertical="center"/>
    </xf>
    <xf numFmtId="167" fontId="5" fillId="0" borderId="0" xfId="1" applyNumberFormat="1" applyFont="1" applyFill="1" applyBorder="1" applyAlignment="1">
      <alignment vertical="center"/>
    </xf>
    <xf numFmtId="0" fontId="0" fillId="0" borderId="0" xfId="0" applyFill="1"/>
    <xf numFmtId="167" fontId="6" fillId="0" borderId="0" xfId="1" applyNumberFormat="1" applyFont="1" applyFill="1" applyBorder="1" applyAlignment="1">
      <alignment vertical="center"/>
    </xf>
    <xf numFmtId="167" fontId="10" fillId="0" borderId="0" xfId="1" applyNumberFormat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164" fontId="6" fillId="2" borderId="0" xfId="2" applyFont="1" applyFill="1" applyBorder="1" applyAlignment="1" applyProtection="1">
      <alignment vertical="center"/>
    </xf>
    <xf numFmtId="0" fontId="23" fillId="7" borderId="0" xfId="0" applyFont="1" applyFill="1" applyBorder="1" applyAlignment="1">
      <alignment vertical="center"/>
    </xf>
    <xf numFmtId="165" fontId="10" fillId="4" borderId="0" xfId="10" applyNumberFormat="1" applyFont="1" applyFill="1"/>
    <xf numFmtId="0" fontId="5" fillId="0" borderId="0" xfId="10" applyFont="1"/>
    <xf numFmtId="0" fontId="26" fillId="0" borderId="0" xfId="0" applyFont="1"/>
    <xf numFmtId="164" fontId="6" fillId="2" borderId="0" xfId="2" applyFont="1" applyFill="1" applyBorder="1" applyAlignment="1" applyProtection="1">
      <alignment horizontal="center" vertical="center"/>
    </xf>
    <xf numFmtId="0" fontId="24" fillId="8" borderId="0" xfId="0" applyFont="1" applyFill="1" applyAlignment="1">
      <alignment vertical="center"/>
    </xf>
    <xf numFmtId="164" fontId="7" fillId="0" borderId="0" xfId="2" applyFont="1" applyFill="1" applyAlignment="1">
      <alignment horizontal="left" vertical="center" wrapText="1"/>
    </xf>
    <xf numFmtId="49" fontId="6" fillId="5" borderId="0" xfId="2" applyNumberFormat="1" applyFont="1" applyFill="1" applyBorder="1" applyAlignment="1">
      <alignment horizontal="left" vertical="center"/>
    </xf>
    <xf numFmtId="165" fontId="6" fillId="5" borderId="0" xfId="2" applyNumberFormat="1" applyFont="1" applyFill="1" applyBorder="1" applyAlignment="1">
      <alignment horizontal="lef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Alignment="1">
      <alignment horizontal="left" vertical="center"/>
    </xf>
  </cellXfs>
  <cellStyles count="11">
    <cellStyle name="Normal" xfId="0" builtinId="0"/>
    <cellStyle name="Normal 11" xfId="3"/>
    <cellStyle name="Normal 11 2" xfId="10"/>
    <cellStyle name="Normal 2" xfId="6"/>
    <cellStyle name="Porcentagem" xfId="8" builtinId="5"/>
    <cellStyle name="Porcentagem 2" xfId="7"/>
    <cellStyle name="Separador de milhares 2 2" xfId="5"/>
    <cellStyle name="Vírgula" xfId="1" builtinId="3"/>
    <cellStyle name="Vírgula 2" xfId="4"/>
    <cellStyle name="Vírgula 2 2 2" xfId="9"/>
    <cellStyle name="Vírgula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RCAMENTO\2019\OR&#199;AMENTOS\03%20-%20MAR&#199;O\BASE%20AUXILIARES\0319%20BASE%20CLASSIFICA&#199;&#195;O_NV_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glauconpereira\Library\Containers\com.apple.mail\Data\Library\Mail%20Downloads\65E32D25-D8B6-441B-BD5B-9A96A2C8F3FB\Maxitel_Model_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ONTABILIDADE\CONTABILIDADE\Auditoria\2020\2&#186;%20Trimestre\-%20N&#195;O%20ENVIAR%20-\QUADROS%202020_06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Rede\Quattuor\Relacao%20de%20filiais%20e%20produtos%20-%20to%20Paranh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iro\Exercicios%20Financeiros\Muta&#231;&#227;o%20de%20Equival&#234;ncia%20Patrimonial%202017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8310%20Despesas%20Gerais%20e%20Administrativa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filipe.segurado\AppData\Roaming\OpenText\DM\Temp\IGCP-%2325229-v3-Projeto_Z_-_Modelo_Financeiro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jrabelo\Documents\Clientes\Audit\Banco%20Fidis\Diversos\Wordproc\31.12.08\DF&#180;s\Fidis%20DF's%2031dez08%20-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Unipar\2002\Imobilizado%20DQ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My%20Documents\Clientes\5%20Paul%20Wurth\2008\4%2031.12.08\Relatorios\Paul%20Wurth%20-%20DF's%2031dez08%20-%20Draf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paul%20wurth\Paul%20Wurth\30.06.2006\Relatorios\Boneca\DF's%20Bonec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Biosint&#233;tica\31.12.03\Administra&#231;&#227;o%20do%20JOB\Comparativo%20dez02%20x%20dez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  <sheetName val="Principal"/>
      <sheetName val="Consolidado"/>
      <sheetName val="B-jan19"/>
      <sheetName val="GNR"/>
      <sheetName val="B-fev19"/>
      <sheetName val="B-mar19"/>
      <sheetName val="B-abr19"/>
      <sheetName val="B-mai19"/>
      <sheetName val="B-jun19"/>
      <sheetName val="B-jul19"/>
      <sheetName val="B-ago19"/>
      <sheetName val="B-set19"/>
      <sheetName val="B-out19X"/>
      <sheetName val="B-nov19X"/>
      <sheetName val="B-dez19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  <sheetName val="INTERCO"/>
      <sheetName val="Resumo"/>
      <sheetName val="sex"/>
      <sheetName val="DIL4"/>
      <sheetName val="CONSSID12-96"/>
      <sheetName val="Débito Pis Cofins "/>
      <sheetName val="n"/>
      <sheetName val="Period"/>
      <sheetName val="exchange rate chart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</sheetNames>
    <sheetDataSet>
      <sheetData sheetId="0"/>
      <sheetData sheetId="1"/>
      <sheetData sheetId="2" refreshError="1">
        <row r="10">
          <cell r="B10">
            <v>32878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$ ACUMULADO"/>
      <sheetName val="5.1. DETALHADO_MENSAL"/>
      <sheetName val="ID_CONTAS"/>
      <sheetName val="1-ATIVO (DF)"/>
      <sheetName val="1-PASSIVO (DF)"/>
      <sheetName val="1-BASE BP"/>
      <sheetName val="2-DRE (DF)"/>
      <sheetName val="2-DRE (DF) C_TRI"/>
      <sheetName val="3-DRA (DF)"/>
      <sheetName val="3-DRA (DF) C_TRI"/>
      <sheetName val="4-DMPL (DF)"/>
      <sheetName val="5-FCAIXA (DF)"/>
      <sheetName val="5-FCAIXA (DF) C_TRI"/>
      <sheetName val="5-FCAIXA (COMPL)"/>
      <sheetName val="5-FCAIXA (NOMES)"/>
      <sheetName val="6-DVA (DF)"/>
      <sheetName val="6-DVA (DF) C_TRI"/>
      <sheetName val="7-RESUMO"/>
      <sheetName val="INSTRUMENTOS FINANCEIROS"/>
      <sheetName val="(1) BP CONTROLADORA"/>
      <sheetName val="(1) BP CONSOLIDADO"/>
      <sheetName val="(2) DRE CONTROLADORA"/>
      <sheetName val="(2) DRE CONSOLIDADO"/>
      <sheetName val="(3) DRA CONTROLADORA"/>
      <sheetName val="(3) DRA CONSOLIDADO"/>
      <sheetName val="(4) DMPL"/>
      <sheetName val="(5) FCAIXA CONTROLADORA"/>
      <sheetName val="(5) FCAIXA CONSOLIDADO"/>
      <sheetName val="(6) DVA CONTROLADORA"/>
      <sheetName val="(6) DVA CONSOLIDADO"/>
      <sheetName val="ATIVO CONSOLIDADO"/>
      <sheetName val="PASSIVO CONSOLIDADO"/>
      <sheetName val="DRE CONSOLIDADO"/>
      <sheetName val="DVA CONSOLIDADO"/>
      <sheetName val="EMPRÉSTIMOS PADTEC"/>
      <sheetName val="INVESTIMENTOS"/>
      <sheetName val="IMOB (ARRED)"/>
      <sheetName val="IMOB CONTROLADORA (colar)"/>
      <sheetName val="IMOB CONSOLIDADO (colar)"/>
      <sheetName val="PARTICIPAÇÕES"/>
      <sheetName val="RESUMO AÇÕES"/>
      <sheetName val="NE LUCRO POR AÇÕES"/>
      <sheetName val="CHECK 5.1. PADTEC"/>
      <sheetName val="CHECK 5.1. CONSOLIDADO"/>
      <sheetName val="BP ANTERIOR (colar)"/>
      <sheetName val="DRE CONTROLADORA (colar)"/>
      <sheetName val="DRE CONSOLIDADO (colar)"/>
      <sheetName val="DRA (colar)"/>
      <sheetName val="DMPL (colar)"/>
      <sheetName val="FCAIXA CONTROLADORA (colar)"/>
      <sheetName val="FCAIXA CONSOLIDADO (colar)"/>
      <sheetName val="DVA CONTROLADORA (colar)"/>
      <sheetName val="DVA CONSOLIDADO (colar)"/>
      <sheetName val="IFRS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</sheetNames>
    <sheetDataSet>
      <sheetData sheetId="0"/>
      <sheetData sheetId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."/>
      <sheetName val="IDNT"/>
      <sheetName val="FIC"/>
      <sheetName val="IDVT"/>
      <sheetName val="FIP I"/>
      <sheetName val="FIP II"/>
      <sheetName val="Montpellier"/>
      <sheetName val="EAX"/>
      <sheetName val="Z"/>
      <sheetName val="Não Controladores 1º ITR"/>
      <sheetName val="Não Controladores 2º ITR"/>
      <sheetName val="FIP output"/>
      <sheetName val="Plan1"/>
      <sheetName val="Plan2"/>
    </sheetNames>
    <sheetDataSet>
      <sheetData sheetId="0">
        <row r="2">
          <cell r="B2" t="str">
            <v>Investida</v>
          </cell>
          <cell r="C2">
            <v>42735</v>
          </cell>
          <cell r="D2">
            <v>42766</v>
          </cell>
          <cell r="E2">
            <v>42794</v>
          </cell>
          <cell r="F2">
            <v>42825</v>
          </cell>
          <cell r="G2">
            <v>42855</v>
          </cell>
          <cell r="H2">
            <v>42886</v>
          </cell>
          <cell r="I2">
            <v>42916</v>
          </cell>
          <cell r="J2">
            <v>42947</v>
          </cell>
          <cell r="K2">
            <v>42978</v>
          </cell>
          <cell r="L2">
            <v>43008</v>
          </cell>
          <cell r="M2">
            <v>43039</v>
          </cell>
          <cell r="N2">
            <v>43069</v>
          </cell>
          <cell r="O2">
            <v>43100</v>
          </cell>
        </row>
        <row r="3">
          <cell r="B3">
            <v>43100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</row>
        <row r="4">
          <cell r="B4">
            <v>5225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B5" t="str">
            <v>5225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 t="str">
            <v>Automatos</v>
          </cell>
          <cell r="C6">
            <v>0.99350000000000005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</row>
        <row r="7">
          <cell r="B7" t="str">
            <v>Amo Muito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 t="str">
            <v>Batanga</v>
          </cell>
          <cell r="C8">
            <v>7.0000000000000007E-2</v>
          </cell>
          <cell r="D8">
            <v>7.0000000000000007E-2</v>
          </cell>
          <cell r="E8">
            <v>7.0000000000000007E-2</v>
          </cell>
          <cell r="F8">
            <v>7.0000000000000007E-2</v>
          </cell>
          <cell r="G8">
            <v>7.0000000000000007E-2</v>
          </cell>
          <cell r="H8">
            <v>7.0000000000000007E-2</v>
          </cell>
          <cell r="I8">
            <v>7.0000000000000007E-2</v>
          </cell>
          <cell r="J8">
            <v>7.0000000000000007E-2</v>
          </cell>
          <cell r="K8">
            <v>7.0000000000000007E-2</v>
          </cell>
          <cell r="L8">
            <v>7.0000000000000007E-2</v>
          </cell>
          <cell r="M8">
            <v>7.0000000000000007E-2</v>
          </cell>
          <cell r="N8">
            <v>7.0000000000000007E-2</v>
          </cell>
          <cell r="O8">
            <v>7.0000000000000007E-2</v>
          </cell>
        </row>
        <row r="9">
          <cell r="B9" t="str">
            <v>Beausoleil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Bolsa de Mulher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Bourges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Chenonceau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</row>
        <row r="13">
          <cell r="B13" t="str">
            <v>CiaShop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Clickcar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EAX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Foxtrot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Ideiasnet FIC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</row>
        <row r="18">
          <cell r="B18" t="str">
            <v>FIP I</v>
          </cell>
          <cell r="C18">
            <v>0.81759999999999999</v>
          </cell>
          <cell r="D18">
            <v>0.81759999999999999</v>
          </cell>
          <cell r="E18">
            <v>0.81759999999999999</v>
          </cell>
          <cell r="F18">
            <v>0.81759999999999999</v>
          </cell>
          <cell r="G18">
            <v>0.81759999999999999</v>
          </cell>
          <cell r="H18">
            <v>0.81759999999999999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</row>
        <row r="19">
          <cell r="B19" t="str">
            <v>FIP II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</row>
        <row r="20">
          <cell r="B20" t="str">
            <v>IdeiasVentures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</row>
        <row r="21">
          <cell r="B21" t="str">
            <v>Candeleda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iMusica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MoIP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Montpellier</v>
          </cell>
          <cell r="C24">
            <v>0.7863</v>
          </cell>
          <cell r="D24">
            <v>0.7863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Officer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Padtec</v>
          </cell>
          <cell r="C26">
            <v>0.33839999999999998</v>
          </cell>
          <cell r="D26">
            <v>0.33839999999999998</v>
          </cell>
          <cell r="E26">
            <v>0.33839999999999998</v>
          </cell>
          <cell r="F26">
            <v>0.33839999999999998</v>
          </cell>
          <cell r="G26">
            <v>0.33839999999999998</v>
          </cell>
          <cell r="H26">
            <v>0.33839999999999998</v>
          </cell>
          <cell r="I26">
            <v>0.33839999999999998</v>
          </cell>
          <cell r="J26">
            <v>0.33839999999999998</v>
          </cell>
          <cell r="K26">
            <v>0.33839999999999998</v>
          </cell>
          <cell r="L26">
            <v>0.33839999999999998</v>
          </cell>
          <cell r="M26">
            <v>0.33839999999999998</v>
          </cell>
          <cell r="N26">
            <v>0.33839999999999998</v>
          </cell>
          <cell r="O26">
            <v>0.33839999999999998</v>
          </cell>
        </row>
        <row r="27">
          <cell r="B27" t="str">
            <v>Pini</v>
          </cell>
          <cell r="C27">
            <v>0.85070000000000001</v>
          </cell>
          <cell r="D27">
            <v>0.85070000000000001</v>
          </cell>
          <cell r="E27">
            <v>0.85070000000000001</v>
          </cell>
          <cell r="F27">
            <v>0.85070000000000001</v>
          </cell>
          <cell r="G27">
            <v>0.85070000000000001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PINI -Provisões de ressalvas</v>
          </cell>
          <cell r="C28">
            <v>0.85070000000000001</v>
          </cell>
          <cell r="D28">
            <v>0.85070000000000001</v>
          </cell>
          <cell r="E28">
            <v>0.85070000000000001</v>
          </cell>
          <cell r="F28">
            <v>0.85070000000000001</v>
          </cell>
          <cell r="G28">
            <v>0.85070000000000001</v>
          </cell>
          <cell r="H28">
            <v>0.85070000000000001</v>
          </cell>
          <cell r="I28">
            <v>0.85070000000000001</v>
          </cell>
          <cell r="J28">
            <v>0.85070000000000001</v>
          </cell>
          <cell r="K28">
            <v>0.85070000000000001</v>
          </cell>
          <cell r="L28">
            <v>0.85070000000000001</v>
          </cell>
          <cell r="M28">
            <v>0.85070000000000001</v>
          </cell>
          <cell r="N28">
            <v>0.85070000000000001</v>
          </cell>
          <cell r="O28">
            <v>0.85070000000000001</v>
          </cell>
        </row>
        <row r="29">
          <cell r="B29" t="str">
            <v>PINI - PPA</v>
          </cell>
          <cell r="C29">
            <v>0.85070000000000001</v>
          </cell>
          <cell r="D29">
            <v>0.85070000000000001</v>
          </cell>
          <cell r="E29">
            <v>0.85070000000000001</v>
          </cell>
          <cell r="F29">
            <v>0.85070000000000001</v>
          </cell>
          <cell r="G29">
            <v>0.85070000000000001</v>
          </cell>
          <cell r="H29">
            <v>0.85070000000000001</v>
          </cell>
          <cell r="I29">
            <v>0.85070000000000001</v>
          </cell>
          <cell r="J29">
            <v>0.85070000000000001</v>
          </cell>
          <cell r="K29">
            <v>0.85070000000000001</v>
          </cell>
          <cell r="L29">
            <v>0.85070000000000001</v>
          </cell>
          <cell r="M29">
            <v>0.85070000000000001</v>
          </cell>
          <cell r="N29">
            <v>0.85070000000000001</v>
          </cell>
          <cell r="O29">
            <v>0.85070000000000001</v>
          </cell>
        </row>
        <row r="30">
          <cell r="B30" t="str">
            <v>TVaoVivo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TecTotal</v>
          </cell>
          <cell r="C31">
            <v>0.69099999999999995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Z Investimentos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Zura!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</sheetData>
      <sheetData sheetId="1">
        <row r="478">
          <cell r="F478">
            <v>890511.63531043008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  <sheetName val="Equivalência - 09"/>
      <sheetName val="Tab.Daten"/>
      <sheetName val="TAB.Hauptmenue"/>
      <sheetName val="Mov. Empréstimos FY2008"/>
      <sheetName val="NTN_NBCE_SWAP"/>
      <sheetName val="PDD"/>
      <sheetName val="{PPC}Mapa de movimentação"/>
      <sheetName val="CF"/>
      <sheetName val="JAN"/>
      <sheetName val="Equity set 04"/>
      <sheetName val="Ágio"/>
      <sheetName val="Equity dez 04"/>
      <sheetName val="BLP"/>
      <sheetName val="Aging List"/>
      <sheetName val="HIST"/>
      <sheetName val="PAS Moeda Nacional"/>
      <sheetName val="HC"/>
      <sheetName val="Amarre de AF"/>
      <sheetName val="VBC"/>
      <sheetName val="P3 - Millennium"/>
      <sheetName val="RGR Semesa"/>
      <sheetName val="LUCRO REAL"/>
      <sheetName val="Conciliação RH"/>
      <sheetName val="Estoques"/>
      <sheetName val="Bridge EBITDA"/>
      <sheetName val="Dep acumulada"/>
      <sheetName val="Movimiento"/>
      <sheetName val="Dep ejercicio"/>
      <sheetName val="F-2 ANÁLISE"/>
      <sheetName val=""/>
      <sheetName val="CORP e SUDECAP"/>
      <sheetName val="PAES Tributos Federais"/>
      <sheetName val="Debêntures Reperfilamento"/>
      <sheetName val="Deferred 30.09.05"/>
      <sheetName val="Premissas"/>
      <sheetName val="DRE Consolidada"/>
      <sheetName val="Códigos"/>
      <sheetName val="#Financeiro"/>
      <sheetName val="ACUMULADO"/>
      <sheetName val="bal"/>
      <sheetName val="Prova do CTA"/>
      <sheetName val="Lista"/>
      <sheetName val="Biblioteca"/>
      <sheetName val="D"/>
      <sheetName val="D-1"/>
      <sheetName val="Partes Relacionadas"/>
      <sheetName val="201904 ATIVO"/>
      <sheetName val="201904 PASSIVO"/>
      <sheetName val="201904 RESULTADO"/>
      <sheetName val="042019 Balancete"/>
      <sheetName val="Julho"/>
      <sheetName val="Pivot"/>
      <sheetName val="Analisis dc real 2006"/>
      <sheetName val="DMPL"/>
      <sheetName val="Sispec99"/>
      <sheetName val="IS"/>
      <sheetName val="DMPL03"/>
      <sheetName val="Shares"/>
      <sheetName val="Mov. Aplicação"/>
      <sheetName val="Teste"/>
      <sheetName val="Compra Energia CP"/>
      <sheetName val="Movimentação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이자비용 overall test"/>
      <sheetName val="Contingências "/>
      <sheetName val="Sheet1"/>
      <sheetName val="STATO "/>
      <sheetName val="OutrosCreditos"/>
      <sheetName val="2 - Ativo LP"/>
      <sheetName val="Jul-09 SA"/>
      <sheetName val="Jul-09 Coperativa"/>
      <sheetName val="COMP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Li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  <sheetName val="Mapa de Mov. do Imobilizado"/>
      <sheetName val="Movimentação set.10 a dez.10"/>
      <sheetName val="Report K"/>
      <sheetName val="Variação do Período"/>
      <sheetName val="Baixa de Flaviano"/>
      <sheetName val="2. PAS de Depreciação"/>
      <sheetName val="3. Teste de Adição "/>
      <sheetName val="Mapa Ago e Dez.09"/>
      <sheetName val="PAS Depreciação Ago.09"/>
      <sheetName val="PAS Baixas Ago.09"/>
      <sheetName val="2. Nota Explicativa"/>
      <sheetName val="3. Mapa de Movimentação - L"/>
      <sheetName val="4. Mapa de Movimentação - E"/>
      <sheetName val="5. Adto Fornecedores - L "/>
      <sheetName val="6. PAS de Depreciação - L"/>
      <sheetName val="7. PAS de Depreciação - E"/>
      <sheetName val="7.1. Controle de Alugueis - E"/>
      <sheetName val="8. Principais Adições - TRI - L"/>
      <sheetName val="9. Teste de Adição - L"/>
      <sheetName val="10. Teste de Adição - E"/>
      <sheetName val="CRÉDITOS A RECEBER"/>
      <sheetName val="VAREX0698"/>
      <sheetName val="fluxo_caixa"/>
      <sheetName val="P2. Procedimentos"/>
      <sheetName val="P3. Mapa Imobilizado"/>
      <sheetName val="P4. PAS - Depreciação"/>
      <sheetName val="P5. Cálculo Tx Depreciação "/>
      <sheetName val="P6. Ajuste Depreciação"/>
      <sheetName val="P4. Adições e Baixas"/>
      <sheetName val="P5. PAS - Depreciação"/>
      <sheetName val="2. Adições e Baixas"/>
      <sheetName val="4.Cálculo Tx Depreciação "/>
      <sheetName val="1. Investimento Melhorias Terra"/>
      <sheetName val="1.1 Análise Fert. por Fazenda "/>
      <sheetName val="2. Mapa do Imobilizado"/>
      <sheetName val="3. PAS Depreciação FISCAL"/>
      <sheetName val="2. Mapa de Mov. USGAAP"/>
      <sheetName val="3. Teste de Adições 30.09"/>
      <sheetName val="5. PAS de Deprec. BRGAAP"/>
      <sheetName val="7. PAS de Deprec. USGAAP"/>
      <sheetName val="2. Teste de Saldo Inicial"/>
      <sheetName val="3.1 Teste de Adições 31.12"/>
      <sheetName val="4. Mapa de Mov. BRGAAP"/>
      <sheetName val="6. Mapa de Mov. USGAAP"/>
      <sheetName val="PAS de Deprec."/>
      <sheetName val="ISRE 2400"/>
      <sheetName val="Análise Imobilizado"/>
      <sheetName val="Mapa Imobilizado BRGAAP"/>
      <sheetName val="PAS Depreciação  BRGAAP"/>
      <sheetName val="Mapa Imobilizado IFRS"/>
      <sheetName val="PAS Depreciação IFRS "/>
      <sheetName val="PAS Depreciação 05.2010"/>
      <sheetName val="1- Passos do Planejamento"/>
      <sheetName val="P2. Teste Saldo Inicial "/>
      <sheetName val="P3. PAS Depreciação "/>
      <sheetName val="Sample Size "/>
      <sheetName val="P2.Teste de Adição 30.11"/>
      <sheetName val="P3. Adto Imobilizado Nov11"/>
      <sheetName val="P4.PAS Depreciação 30.11"/>
      <sheetName val="P5.Teste de Adição 28.02"/>
      <sheetName val="P6. Adto Imobilizado Fev12"/>
      <sheetName val="P7.PAS Depreciação 28.02"/>
      <sheetName val="P2.1 Teste de Adição - 30.11 "/>
      <sheetName val="P2.2 Teste de Adição - 28.02"/>
      <sheetName val="P4. Adtos à Fornec - 30.11 "/>
      <sheetName val="P5. Sample Size"/>
      <sheetName val="P6a.Check list Impairment"/>
      <sheetName val="P6b. Calculo Impairment DTT"/>
      <sheetName val="P6c.Cálculo Impairment SEW"/>
      <sheetName val="P7. Business Plan {PPC}"/>
      <sheetName val="P8.Analise de Sensibilidade DTT"/>
      <sheetName val="P9. Rollforward"/>
      <sheetName val="Teste de Saldos Iniciais"/>
      <sheetName val="5. Teste de obras em andamento"/>
      <sheetName val="5.1 Aging Obras em Andto."/>
      <sheetName val="6. Transferências"/>
      <sheetName val="Análise de Recuperabilidade"/>
      <sheetName val="Procedimentos Acordados"/>
      <sheetName val="P1. Mapa de Imob."/>
      <sheetName val="P4. Sample size and threshold"/>
      <sheetName val="P3 - Teste de adição"/>
      <sheetName val="Sample Sizes"/>
      <sheetName val="1. Mapa Correcta"/>
      <sheetName val="1. Mapa Correcta (2)"/>
      <sheetName val="2. PAS Depreciação "/>
      <sheetName val="3. Imob em And Correcta"/>
      <sheetName val="3. Adições 2013"/>
      <sheetName val="4. Teste de Adição - Set.13"/>
      <sheetName val="5. Determination Sample"/>
      <sheetName val="Conciliação {ppc}"/>
      <sheetName val="PIS-99"/>
      <sheetName val="Confronto"/>
      <sheetName val="Depreciação e Amortização"/>
      <sheetName val="Composição Patrimonial SET"/>
      <sheetName val="Composição Patrimonial"/>
      <sheetName val="Tickmarks "/>
      <sheetName val="Suporte NE"/>
      <sheetName val="1. Mapa de Mov. Consolidado"/>
      <sheetName val="2. Mapa de movimentação (Imob.)"/>
      <sheetName val="3. Mapa de movimentação (Int.)"/>
      <sheetName val="4. Análise Depreciação"/>
      <sheetName val="4.2 Resultado Depreciação"/>
      <sheetName val="4.3 PAS Depreciação"/>
      <sheetName val="5 Teste de adições (I)"/>
      <sheetName val="5.1 Teste de adições (I)"/>
      <sheetName val="5.2 Teste de Adições (F)"/>
      <sheetName val="6. Imobilizado em And."/>
      <sheetName val="Resumo Imobilizado p. Loja"/>
      <sheetName val="2. Mapa - Ezesa"/>
      <sheetName val="3. Baixa Haddock Lobo"/>
      <sheetName val="4. PAS Depreciação -Ezesa 31.12"/>
      <sheetName val="4. Mapa - Zegna"/>
      <sheetName val="5. PAS Depreciação -Zegna 31.12"/>
      <sheetName val="6. Teste de adições - Ezesa"/>
      <sheetName val="7. Teste de adições - Zegna"/>
      <sheetName val="8. Saldo Inicial - Ezesa"/>
      <sheetName val="8.1 Saldo N. Identificado - Ez"/>
      <sheetName val="9. Saldo Inicial - Zegna"/>
      <sheetName val="10. DAAM"/>
      <sheetName val="2. Mapa de Imobililizado"/>
      <sheetName val="3. Aging - Imobil. andamento"/>
      <sheetName val="5. Sample Size"/>
      <sheetName val="6. Notas Explicativas"/>
      <sheetName val="3. PAS Depreciação -Ezesa 31.10"/>
      <sheetName val="3.1. Baixa Haddock Lobo"/>
      <sheetName val="5. PAS Depreciação -Zegna 31.10"/>
      <sheetName val="2. Imobilizado em poder de 3º"/>
      <sheetName val="6. Impairment"/>
      <sheetName val="2. Mapa 31.12.10"/>
      <sheetName val="3. Imobilizado em poder de 3º"/>
      <sheetName val="6. Teste de Adição"/>
      <sheetName val="7. Impairment"/>
      <sheetName val="Mapa de Movimentação (2)"/>
      <sheetName val="Parâmetro (2)"/>
      <sheetName val="Procedimento"/>
      <sheetName val="Teste Adição "/>
      <sheetName val="Mov. DFC e NE"/>
      <sheetName val="Check List"/>
      <sheetName val="Nota explicativa Movimentação"/>
      <sheetName val="Lead - Ajustada 2008-2009"/>
      <sheetName val="Global Depreciações"/>
      <sheetName val="Composição do Saldo Inicial"/>
      <sheetName val="Validação Saldo Inicial"/>
      <sheetName val="Limitação de Extensão"/>
      <sheetName val="Depreciação Analítica"/>
      <sheetName val="Compos. imobilizado"/>
      <sheetName val="Seleção compos. imobilizado"/>
      <sheetName val="NOTA EXPLICATIVA FINAL"/>
      <sheetName val="Mov"/>
      <sheetName val="Mov. p.relat."/>
      <sheetName val="Global Dep."/>
      <sheetName val="Bens 100% Depreciados"/>
      <sheetName val="Deemed cost"/>
      <sheetName val="AVP Leasing"/>
      <sheetName val="Análise Garantia"/>
      <sheetName val="P2. Programa de Trabalho"/>
      <sheetName val="P3. Mapa"/>
      <sheetName val="P4. Depreciação 31.10"/>
      <sheetName val="P6. Depreciação 31.12"/>
      <sheetName val="P7 - Nota"/>
      <sheetName val="P4. Depreciação 31.08"/>
      <sheetName val="Parâmetro de receita"/>
      <sheetName val="Mapa Lwarcel"/>
      <sheetName val="Mapa Florestal"/>
      <sheetName val="Mapa Química"/>
      <sheetName val="Mapa Nordeste"/>
      <sheetName val="Mapa Lubrificantes"/>
      <sheetName val="DAAM (Seleção)"/>
      <sheetName val="Vida Útil Projeto H"/>
      <sheetName val="3. Imobilizado em Andamento"/>
      <sheetName val="4. NE"/>
      <sheetName val="5. Parâmetro"/>
      <sheetName val="10. Juros Capitalizados"/>
      <sheetName val="11. Bens em Garantia"/>
      <sheetName val="Parâmetro Seleção"/>
      <sheetName val="3. Mapa De Imobilizado"/>
      <sheetName val="5. Adição"/>
      <sheetName val="4.Mapa - Almeida"/>
      <sheetName val="3.Mapa - V. Alegre"/>
      <sheetName val="Cálculo Cliente Despesas Financ"/>
      <sheetName val="Cálculo Despesas Financ"/>
      <sheetName val="Pendencias "/>
      <sheetName val="Mapa Imobilizado 31-12-2011"/>
      <sheetName val="Imob. em Andamento 31-12-2011"/>
      <sheetName val="Bens em Garantia"/>
      <sheetName val="Mapa Imobilizado COVL"/>
      <sheetName val="Parâmetro 31-12"/>
      <sheetName val="DAAM Adição Imobilizado"/>
      <sheetName val="Amostra Teste de Adições"/>
      <sheetName val="Amostra Saldo Inicial"/>
      <sheetName val="Amostra Teste de Baixas"/>
      <sheetName val="Definição Amostra e Intervalo"/>
      <sheetName val="Mapa Imob. e Int. - Data Center"/>
      <sheetName val="Depreciação - Data Center"/>
      <sheetName val="Capitalização de Juros - DC"/>
      <sheetName val="Mapa Imob. e Intang. - Telecom"/>
      <sheetName val="Depreciação - Telecom"/>
      <sheetName val="Adição de Imob. - Data Center"/>
      <sheetName val="Adição de Imob. - Telecom"/>
      <sheetName val="Adição Intang. - Data Center"/>
      <sheetName val="Estoque - Telecom"/>
      <sheetName val="Amortização Carteira de Cliente"/>
      <sheetName val="Purchase Price Allocation"/>
      <sheetName val="0. Rollforward"/>
      <sheetName val="2. Mapa de Mov. Imob 31.12"/>
      <sheetName val="3. Mapa Mov. Intang. 30.09"/>
      <sheetName val="4. Mapa Mov. Intang. 31.12"/>
      <sheetName val="5.1 Teste Alternativo"/>
      <sheetName val="7. Tabela de Itens"/>
      <sheetName val="1570"/>
      <sheetName val="Package"/>
      <sheetName val="P2. Mapa de Imob USGAAP"/>
      <sheetName val="P3. PAS de Depreciação"/>
      <sheetName val="Resumo Contratos"/>
      <sheetName val="Mapa 12.2011"/>
      <sheetName val="Mapa 09.2011"/>
      <sheetName val="VP"/>
      <sheetName val="Vouching Adições "/>
      <sheetName val="Baixas "/>
      <sheetName val="Vouching Baixas "/>
      <sheetName val="Detailed Adjustments"/>
      <sheetName val="IR_REAV"/>
      <sheetName val=" Package 2008"/>
      <sheetName val="Movimentação 31.08.08- 30.09.08"/>
      <sheetName val="PAS - 30.09.08"/>
      <sheetName val="PAS - 31.08.08"/>
      <sheetName val="Banco Pinto Sotto"/>
      <sheetName val="Movimentação para NE"/>
      <sheetName val="Impairment 08"/>
      <sheetName val="Carga Patrimonial - depr acum08"/>
      <sheetName val="Imobilizado em Andamento dez08"/>
      <sheetName val="NE2008"/>
      <sheetName val="Taxas Ponderadas"/>
      <sheetName val="Imobilizado em Postos Inativos"/>
      <sheetName val="Relação Postos Inativos"/>
      <sheetName val="Imob. Postos que sairam da rede"/>
      <sheetName val="Totalmente Depreciados"/>
      <sheetName val="Benf. Postos Franq."/>
      <sheetName val="MovimentaçãoDaniel"/>
      <sheetName val="Carga Patrim.-Dep. Acum. 310309"/>
      <sheetName val="Carga Patrim.-Dep. Acum. 300609"/>
      <sheetName val="Carga Patrim.-Dep. Acum. 310709"/>
      <sheetName val="Imobilizado em Andamento mar09"/>
      <sheetName val="Imobilizado em Andamento jun09"/>
      <sheetName val="Imobilizado em Andamento jul09"/>
      <sheetName val="Composição x Contábil"/>
      <sheetName val="Máq. e Equip."/>
      <sheetName val="P1 Resumo dos Saldos "/>
      <sheetName val="P2 Mapa Imobilizado-Fortuna"/>
      <sheetName val="P2.2 Imob em Andamento Fortuna"/>
      <sheetName val="P3 Mapa Imobilizado-Luz"/>
      <sheetName val="P2.1 PAS de Depreciação-Fortuna"/>
      <sheetName val="P3.1 PAS de Depreciação-Luz"/>
      <sheetName val="P2.3 Teste Sdo Inicial Fortuna"/>
      <sheetName val="P3.2 Teste Saldo Inicial Luz"/>
      <sheetName val="P2.4 Teste Adições Fortuna"/>
      <sheetName val="P3.3 Teste Adições Luz"/>
      <sheetName val="P4 Teste de Baixas"/>
      <sheetName val="P5 Analitico Depreciação"/>
      <sheetName val="P3. Mapa de Movimento"/>
      <sheetName val="P4. PAS de Depr. 30.09"/>
      <sheetName val="P5. Teste de Adições 30.09"/>
      <sheetName val="P5.1 Teste de Adições 31.12"/>
      <sheetName val="P6. Teste de Saldo Inicial"/>
      <sheetName val="Sample Size and Thershold"/>
      <sheetName val="Insp Física Intangível"/>
      <sheetName val="Adição-Baixa 31.12.08"/>
      <sheetName val="Adição-Baixa 30.06.08"/>
      <sheetName val="Totalmente Deprec."/>
      <sheetName val="Adição-Baixa"/>
      <sheetName val="Adições 31.09"/>
      <sheetName val="5. Teste final de Obras em Andt"/>
      <sheetName val="6. Análise de recuperabilidade"/>
      <sheetName val="7. Teste de Transferências"/>
      <sheetName val="8. Vida útil"/>
      <sheetName val="(0) Resumo"/>
      <sheetName val="(1) Mapa de Imobilizado "/>
      <sheetName val="(2) Mapa de depreciação"/>
      <sheetName val="(3) Análise de variação"/>
      <sheetName val="(4) Pas de Depreciação"/>
      <sheetName val="(5) IPE"/>
      <sheetName val="(5.1) IPE Adição"/>
      <sheetName val="(6) Teste de adição"/>
      <sheetName val="(8) Provisão SBC"/>
      <sheetName val="1.Resumo"/>
      <sheetName val="Mapa de Imobilizado "/>
      <sheetName val="Sampling Sample Size Table"/>
      <sheetName val="Capitalização Juros-Imob. Andam"/>
      <sheetName val="P1. Projeção Saldos Março 13"/>
      <sheetName val="P3.Referência Package"/>
      <sheetName val="P2. Mov Obras Andt"/>
      <sheetName val="P4. Perda Recup.Econômica"/>
      <sheetName val="P1. Mapa - 31.03.12"/>
      <sheetName val="P2. Mapa - 30.06.12"/>
      <sheetName val="P3. Teste de Adições "/>
      <sheetName val="P4. Memo Arrendamento"/>
      <sheetName val="P5. LOG ACL"/>
      <sheetName val="P6. Sample Size"/>
      <sheetName val="P7. Reclassificações"/>
      <sheetName val="P1. Mapa - 30.06.12"/>
      <sheetName val="P2. Teste de Adição 31.03.12"/>
      <sheetName val="P3. LOG ACL"/>
      <sheetName val="P4. Sample Size"/>
      <sheetName val="P5. Teste de Baixas"/>
      <sheetName val="1.1 NE"/>
      <sheetName val="2. Mapa Depreciação"/>
      <sheetName val="3. Imobilizado Fiscal"/>
      <sheetName val="3.Obras em andamento"/>
      <sheetName val="4. I A Bens de Uso"/>
      <sheetName val="6. Impairment "/>
      <sheetName val="P2. PAS de Depreciação 30.09"/>
      <sheetName val="P4. Teste de Saldo Inicial "/>
      <sheetName val="P5. Teste de IPE"/>
      <sheetName val="2. Teste de Adições 30.09"/>
      <sheetName val="2.1 Teste de Adições 31.12"/>
      <sheetName val="3. Teste de Baixas"/>
      <sheetName val="4.1 Depreciação Leasing"/>
      <sheetName val="5. Análise Lançamento CDC"/>
      <sheetName val="6. Cessão Direito de Uso"/>
      <sheetName val="Relatorio Local"/>
      <sheetName val="P3-Teste Adição"/>
      <sheetName val="P5- Rollfoward 31.12.2011"/>
      <sheetName val="P3- Rollfoward 31.12.2010"/>
      <sheetName val="2.PAS Depreciação 30.11"/>
      <sheetName val="2.1PAS Depreciação 31.12"/>
      <sheetName val="3.CIP"/>
      <sheetName val="3.1 CIP Oracle"/>
      <sheetName val="3.2 CIP Detalhe Entradas NF's"/>
      <sheetName val="3.3.Teste adições AF paa CIP"/>
      <sheetName val="3.4.Capex"/>
      <sheetName val="4.Teste adições Demais Ativos"/>
      <sheetName val="5.Baixas"/>
      <sheetName val="P3 - Mapa Movimentação"/>
      <sheetName val="P6 - Ajuste"/>
      <sheetName val="P7 - Análise de Depreciação"/>
      <sheetName val="1.1 Procedimentos"/>
      <sheetName val="2.  Teste de Adição"/>
      <sheetName val="1. Aché"/>
      <sheetName val="2. Bio"/>
      <sheetName val="a. Rollforward"/>
      <sheetName val="1. Mapa Aché"/>
      <sheetName val="2. Mapa BIO"/>
      <sheetName val="3. PAS de Depreciação"/>
      <sheetName val="5. Teste de Saldo Inicial"/>
      <sheetName val="6. Ágio"/>
      <sheetName val="7. Capitalização dos Juros"/>
      <sheetName val="8. Avaliação Patrimonial"/>
      <sheetName val="9. Conciliação Laudo X Contabil"/>
      <sheetName val="Controle de Seleção"/>
      <sheetName val="Mapa Aché"/>
      <sheetName val="Aché"/>
      <sheetName val="Bio"/>
      <sheetName val="Avaliação Patrimonial"/>
      <sheetName val="Conciliação DTT X  LAUDO"/>
      <sheetName val="3.PPC Orçado X Real"/>
      <sheetName val="4.PAS de Depreciação"/>
      <sheetName val="Importaçoes em Andamento"/>
      <sheetName val="Baixas Inventário"/>
      <sheetName val="Análise - CAPEX"/>
      <sheetName val="Dep. Fiscal"/>
      <sheetName val="Dep. Deemed Cost"/>
      <sheetName val="Dep. Vida ùtil"/>
      <sheetName val="Depreciação fiscal"/>
      <sheetName val="Depreciação custo atribuido"/>
      <sheetName val="Controle C. Atribuido"/>
      <sheetName val="NE Controladora"/>
      <sheetName val="NE Consolidado"/>
      <sheetName val="1|Audit Program"/>
      <sheetName val="2|Movimentação"/>
      <sheetName val="2.B|Detalhe Baixas"/>
      <sheetName val="3|Detalhe Adições"/>
      <sheetName val="4|Global Depreciação"/>
      <sheetName val="4.1|Validações - Global"/>
      <sheetName val="5|Detalhe Despesas Manutenção"/>
      <sheetName val="NE Vidas úteis"/>
      <sheetName val="Imobilizado e Intangível"/>
      <sheetName val="Imob. Andamento 31.12"/>
      <sheetName val="Obsolescência"/>
      <sheetName val="Global Depreciação 30.09"/>
      <sheetName val="Detalhe Adições 30.09"/>
      <sheetName val="IPE 100% Depreciados"/>
      <sheetName val="100% Depreciados"/>
      <sheetName val="Validação 100% depreciados"/>
      <sheetName val="Vida Útil"/>
      <sheetName val="Estimativa"/>
      <sheetName val="Movimentação Intangível"/>
      <sheetName val="Sist. Pat. Imobilizado"/>
      <sheetName val="Detalhe Baixa Saldo Inicial"/>
      <sheetName val="Análise Vida Útil"/>
      <sheetName val="Movim. Imobilizado 30.09.2009"/>
      <sheetName val="Sist. Patrimonial Imobilizado"/>
      <sheetName val="Ativo Fixo e Contábil"/>
      <sheetName val="Movimentação de Imobilizado"/>
      <sheetName val="Depreciação do Imobilizado"/>
      <sheetName val="NOVEMBRO-2002"/>
      <sheetName val="Inspeção Fisíca"/>
      <sheetName val="Análise Máquinas e Equipamentos"/>
      <sheetName val="Estoque em poder de terceiros"/>
      <sheetName val="Sheet3"/>
      <sheetName val="Fornecedores"/>
      <sheetName val="Sheet5"/>
      <sheetName val="Sheet4"/>
      <sheetName val="Sheet6"/>
      <sheetName val="Detalhe - Adições"/>
      <sheetName val="Composição Imob"/>
      <sheetName val="Global Depr."/>
      <sheetName val="Rollforward Depr."/>
      <sheetName val="Movimentação 30.09.2011"/>
      <sheetName val="Movimentação 30.09"/>
      <sheetName val="Depreciação por obra"/>
      <sheetName val="Ajuste Depreciação IFRS"/>
      <sheetName val="Procedimentos e conclusões"/>
      <sheetName val="Vida útil e impairment"/>
      <sheetName val="Ajuste Custo atribuído"/>
      <sheetName val="Teste de Detalhe - Intangível"/>
      <sheetName val="Imob. Poder Terceiros"/>
      <sheetName val="NE 09 "/>
      <sheetName val="Movimentação Depreciação"/>
      <sheetName val="Peças resposição"/>
      <sheetName val="Imp. em andamento"/>
      <sheetName val="Movimentação Consolidada - DEZ"/>
      <sheetName val="Movimentação Bredero 30.11"/>
      <sheetName val="Movimentação thermotite 30.11"/>
      <sheetName val="Nota Explicativa Imobilizado"/>
      <sheetName val="Validação do relatório"/>
      <sheetName val="Teste de adição 31.10"/>
      <sheetName val="NE Mov. Imob."/>
      <sheetName val="NE Intangível"/>
      <sheetName val="NE Mov. Intang."/>
      <sheetName val="NE Ágio"/>
      <sheetName val="Amortização ativo intangível"/>
      <sheetName val="Movimentação ativo imobilizado"/>
      <sheetName val="Adições II"/>
      <sheetName val="Composição Imobilizado 2012"/>
      <sheetName val="Composição saldo inicial 2011"/>
      <sheetName val="Validação SI"/>
      <sheetName val="IR diferido s depreciação"/>
      <sheetName val="Agio Probst"/>
      <sheetName val="NE 30SET2013"/>
      <sheetName val="Teste aquisições e Baixas"/>
      <sheetName val="Teste S.I."/>
      <sheetName val="PAS da Depreciação"/>
      <sheetName val="Análise taxas depreciação"/>
      <sheetName val="A - RTT"/>
      <sheetName val="1. Movim. do Imob. IFRS 31.12"/>
      <sheetName val="1.1 Mov. do Imob. BRGAAP 31.10"/>
      <sheetName val="3.Teste de Adição"/>
      <sheetName val="4. PAS Deprec. 31.12"/>
      <sheetName val="4.1. PAS Depreciação 31.10"/>
      <sheetName val="5.Sample Size"/>
      <sheetName val="2. Teste de Adição"/>
      <sheetName val="1. Movimentação do Imobilizado"/>
      <sheetName val="6.Obras em andamento"/>
      <sheetName val="11.Capitalização dos juros"/>
      <sheetName val="5. I A Bens de Uso"/>
      <sheetName val="P4. Report"/>
      <sheetName val="3. PAS Depreciação Ezesa 31.12"/>
      <sheetName val="5. PAS Depreciação Zegna 31.12"/>
      <sheetName val="6. Teste de adições Ezesa"/>
      <sheetName val="7. Teste de adições Zegna"/>
      <sheetName val="8. DAAM"/>
      <sheetName val="P1. Mapa do Imobilizado"/>
      <sheetName val="P3. Teste Adição"/>
      <sheetName val="4. PAS Depreciação "/>
      <sheetName val="1. Mapa do Imobilizado Ago"/>
      <sheetName val="3. PAS de Dep."/>
      <sheetName val="5. Mapa Imobilizado Dez"/>
      <sheetName val="1. Mapa Imobilizado (2)"/>
      <sheetName val="2. Resumo SAENG CLAMOM"/>
      <sheetName val="7. Análise CIAP"/>
      <sheetName val="4. Teste de Baixa"/>
      <sheetName val="7. Base de baixa"/>
      <sheetName val="7. Base de adição"/>
      <sheetName val="Base Mapa Imobilizado"/>
      <sheetName val="Base Mapa Imobilizado (2)"/>
      <sheetName val="5. Teste de Baixa"/>
      <sheetName val="Pas de Depreciação Ame."/>
      <sheetName val="Gastos c Desenvolvimento"/>
      <sheetName val="Obras em Andamento - Dez"/>
      <sheetName val="Teste de Depreciação - Dez"/>
      <sheetName val="Prov. Maquinas Paradas - Dez"/>
      <sheetName val="Análise de Variação - Set"/>
      <sheetName val="Obras em Andamento - Set"/>
      <sheetName val="Teste de Depreciação - Set"/>
      <sheetName val="Prov. Maquinas Paradas - Set"/>
      <sheetName val="0. Análise de Variação - Dez"/>
      <sheetName val="1. Mapa do Imobilizado Dez"/>
      <sheetName val="2. Imob. Andamento Dez"/>
      <sheetName val="3. Gastos Desenvolv. Set &amp; Dez"/>
      <sheetName val="4. Teste Depreciação Set . Dez"/>
      <sheetName val="5. Depreciação reavaliação"/>
      <sheetName val="6. Prov. Maquinas Paradas"/>
      <sheetName val="8. PPC"/>
      <sheetName val="9. Imob. Andamento Set"/>
      <sheetName val="10. Mapa do Imobilizado"/>
      <sheetName val="Pendências"/>
      <sheetName val="Mapa do Imobilizado Dez"/>
      <sheetName val="Imob. Andamento Dez"/>
      <sheetName val="Gastos Desenvolv. Set &amp; Dez"/>
      <sheetName val="Teste Depreciação Set . Dez"/>
      <sheetName val="Depreciação reavaliação"/>
      <sheetName val="Prov. Maquinas Paradas"/>
      <sheetName val="Imob. Andamento Set"/>
      <sheetName val="Detalhe de Adições"/>
      <sheetName val="1. Imobilizados em Andamento"/>
      <sheetName val="2.Mapa do Imobilizado"/>
      <sheetName val="3.Teste de Detalhe"/>
      <sheetName val="4.Gastos c Desenvolvimento"/>
      <sheetName val="5. Teste de Depreciação"/>
      <sheetName val="P&amp;D"/>
      <sheetName val="2.1 Pas de Depreciação Ame."/>
      <sheetName val="Determining Sample Size"/>
      <sheetName val="2.2 Mapa do Imobilizado Dez"/>
      <sheetName val="1.1 Teste de Detalhe"/>
      <sheetName val="1.1 Imob. em Andamento Dez"/>
      <sheetName val="4.4 Gastos Desenvolv. Set &amp; Dez"/>
      <sheetName val="Teste dep. "/>
      <sheetName val="Minoritários"/>
      <sheetName val="5. Teste SF Obras em Andto."/>
      <sheetName val="6. Vida útil dos ativos"/>
      <sheetName val="1. Mapa de Movimentação 30.09 "/>
      <sheetName val="1.2. Mapa de Movimentação 31.12"/>
      <sheetName val="3. Teste de Obras em andamento"/>
      <sheetName val="4. PAS de depreciação"/>
      <sheetName val="5. Teste de Saldo Inicial Imob"/>
      <sheetName val="Mapa de Movimentação NPK"/>
      <sheetName val="Análise de Var. Jul. &amp; Set."/>
      <sheetName val="P4. Teste de adicoes"/>
      <sheetName val="P6. Agio"/>
      <sheetName val="P7.PAS Depreciação"/>
      <sheetName val="Tabela de Itens"/>
      <sheetName val="P1. MAPA DE MOVIMENTAÇÃO "/>
      <sheetName val="P2. OBRAS EM ANDAMENTO (I) (F) "/>
      <sheetName val="P3. TESTE DE SALDO INICIAL"/>
      <sheetName val="P4. TESTE DE ADIÇÕES "/>
      <sheetName val="P5. DEPRECIAÇÃO"/>
      <sheetName val="P6. TRANSFERÊNCIAS"/>
      <sheetName val="P7. ÁGIOS"/>
      <sheetName val="P8. CAPITALIZAÇÃO DE JUROS"/>
      <sheetName val="P9. PREFERÊNCIAS PACKAGE"/>
      <sheetName val="A1. TABELA DE ITENS "/>
      <sheetName val="A2. LOG ACL P5."/>
      <sheetName val="Riscos Significantes"/>
      <sheetName val="Riscos Normais"/>
      <sheetName val="Significant Risk"/>
      <sheetName val="Mapa Movimentação Intangível"/>
      <sheetName val="P2 - Mapa de Movimentação "/>
      <sheetName val="P3 - PAS Depreciação "/>
      <sheetName val="P5 -  Teste de Baixa"/>
      <sheetName val="P6 - Teste Ativo em Andamento"/>
      <sheetName val="P7 - Rollfoward"/>
      <sheetName val="SAS"/>
      <sheetName val="Adições 30.11.07"/>
      <sheetName val="Vouching 30.11.07"/>
      <sheetName val="Baixas 30.11.07"/>
      <sheetName val="Teste de Baixas 30.11.07"/>
      <sheetName val="Adições 31.12.07"/>
      <sheetName val="Vouching 31.12.07"/>
      <sheetName val="Baixas 31.12.07"/>
      <sheetName val="Teste de Baixas 31.12.07"/>
      <sheetName val="Custo 12.2008"/>
      <sheetName val="Depreciação 12.2008"/>
      <sheetName val="Circular 260 SUSEP"/>
      <sheetName val="Parâmetro Global"/>
      <sheetName val="Calc.Global.Deprec. 2002"/>
      <sheetName val="Mutação"/>
      <sheetName val="Mov imob R$"/>
      <sheetName val="Depreci Imob Interim "/>
      <sheetName val="Depreci Imob Dez  Final"/>
      <sheetName val="Teste de Adições  Interim"/>
      <sheetName val="Teste de Adições Final"/>
      <sheetName val="Parâmetro Global Deprec"/>
      <sheetName val="Mapa de Movimentação Santillana"/>
      <sheetName val="P4 - PAS Depreciação 31.12"/>
      <sheetName val="P4 - PAS Depreciação 31.10"/>
      <sheetName val="P6 - Teste de Saldo Inicial"/>
      <sheetName val="P7 - Log Adição"/>
      <sheetName val="P8 - Log Saldo Inicial"/>
      <sheetName val="Obrigações Especiais"/>
      <sheetName val="Resumo ODI"/>
      <sheetName val="Obras em curso"/>
      <sheetName val="Teste obras em curso"/>
      <sheetName val="Log's"/>
      <sheetName val="ICATU"/>
      <sheetName val="Sheet Index"/>
      <sheetName val="1. Mapa Imobilizado 31.03.15"/>
      <sheetName val="2. PAS de Depreciação 31.03.15"/>
      <sheetName val="4. Composição Importação"/>
      <sheetName val="5. Imobilizado em Andamento"/>
      <sheetName val="6. Check List Impairmet"/>
      <sheetName val="7. Pontos de Controle"/>
      <sheetName val="P2. Adição de Imobilizado"/>
      <sheetName val="P3. Teste Saldo Inicial "/>
      <sheetName val="1. Mapa do Imobilizado"/>
      <sheetName val="5. Ágio e Amortização"/>
      <sheetName val="6. Threshold and Sample Size"/>
      <sheetName val="1. Nota Explicativa Comexport"/>
      <sheetName val="2. Nota Explicativa Trop"/>
      <sheetName val="3. Mapa de Movimentação - Comex"/>
      <sheetName val="4. Mapa de Movimentação - Trop"/>
      <sheetName val="1. Terras"/>
      <sheetName val="2. Bananal"/>
      <sheetName val="3. Rio"/>
      <sheetName val="4. Arrojadinho"/>
      <sheetName val="5. Campo Aberto"/>
      <sheetName val="6. Mapa Imobilizado"/>
      <sheetName val="7. PAS de depreciação"/>
      <sheetName val="8. Licença Ambiental"/>
      <sheetName val="7. Impairment "/>
      <sheetName val="Depreciações"/>
      <sheetName val="NE Ajustada"/>
      <sheetName val="Saldo Anterior"/>
      <sheetName val="Checklist"/>
      <sheetName val="Laudo vida útil"/>
      <sheetName val="Seleção e Teste"/>
      <sheetName val="Seleção Baixa"/>
      <sheetName val="Confronto Patrimonial"/>
      <sheetName val="Confronto Patrimonial x BC "/>
      <sheetName val="Sample size Adições"/>
      <sheetName val="Movimentação &amp; Cálculo Global"/>
      <sheetName val="Imobilizado - Composição"/>
      <sheetName val="Adiantamento Imob. Forn. Nac."/>
      <sheetName val="Vida útil Imobilizado"/>
      <sheetName val="Justificativas Compras Máquinas"/>
      <sheetName val="Desp implantação - Amortização"/>
      <sheetName val="Comodatos depreciação"/>
      <sheetName val="Comodatos"/>
      <sheetName val="Tributos Diferidos"/>
      <sheetName val="Terrenos e Prop. Imobiliárias"/>
      <sheetName val="Patrimônio 31.12.2010"/>
      <sheetName val="Baixas por venda"/>
      <sheetName val="Histórico de moagem"/>
      <sheetName val="Relatório patrimonial 31.12.14"/>
      <sheetName val="Relatório patrimonial 30.09.14"/>
      <sheetName val="3. Depreciação Global"/>
      <sheetName val="4. Seleção"/>
      <sheetName val="Escrituras"/>
      <sheetName val="Composições"/>
      <sheetName val="População"/>
      <sheetName val="População Adição"/>
      <sheetName val="Média ponderada Depreciação"/>
      <sheetName val="&quot;Transitórias&quot;"/>
      <sheetName val="Composição adição 2012"/>
      <sheetName val="Teste Saldo 2011"/>
      <sheetName val="Teste Adição 2012"/>
      <sheetName val="Teste Saldo"/>
      <sheetName val="População - Imob. Andamento"/>
      <sheetName val="Composição do imobilizado"/>
      <sheetName val="Aquisição de imobilizado"/>
      <sheetName val="Posição Patrimonial"/>
      <sheetName val="Provisões "/>
      <sheetName val="INSS"/>
      <sheetName val="Composição - Imobilizado em and"/>
      <sheetName val="Teste saldo Inicial "/>
      <sheetName val="Teste Adição e Baixa"/>
      <sheetName val="Adiantamento Fornecedores"/>
      <sheetName val="Debêntures Reperfilamento"/>
      <sheetName val="Mapa de Resultado"/>
      <sheetName val="Deposito Judicial"/>
      <sheetName val="NE9"/>
      <sheetName val="4. Gastos Desenvolv"/>
      <sheetName val="4. Carta Comentário"/>
      <sheetName val="7. Análise de Baixas"/>
      <sheetName val="Mapa do Imobilizado Dez.06"/>
      <sheetName val="Depreciação Dez.06"/>
      <sheetName val="Contratos Fábrica Betim"/>
      <sheetName val="Adiant. Int. e Ext. 30.09"/>
      <sheetName val="Adiant. Interno 31.12"/>
      <sheetName val="Adiant. Externo 31.12"/>
      <sheetName val="Reclassificação"/>
      <sheetName val="Mapa {PPE}"/>
      <sheetName val="B - MAPA RTT"/>
      <sheetName val="C - PAS Deprec."/>
      <sheetName val="D - Teste adições"/>
      <sheetName val="PAS deprec."/>
      <sheetName val="NE 31DEZ2013"/>
      <sheetName val="Teste de aquisições"/>
      <sheetName val="Certificate"/>
      <sheetName val="Teste de Adições e Baixas 31.12"/>
      <sheetName val="Teste Adições e baixas 30.09"/>
      <sheetName val="RF - Principais Variações"/>
      <sheetName val="Log 1"/>
      <sheetName val="Log 2"/>
      <sheetName val="P1-Mapa"/>
      <sheetName val="P2-Adições"/>
      <sheetName val="P3-Baixas"/>
      <sheetName val="P5-Imobilizado não identificado"/>
      <sheetName val="PPC"/>
      <sheetName val="Global"/>
      <sheetName val="Adições - Baixas"/>
      <sheetName val="Detalhe da Movimentação"/>
      <sheetName val="NOTES "/>
      <sheetName val="P1. Planejamento"/>
      <sheetName val="DLNG Helium"/>
      <sheetName val="Profit Analysis Sheet"/>
      <sheetName val="ROL"/>
      <sheetName val="Mutação do PL Trimestral"/>
      <sheetName val="P1. Teste de Adição - SI"/>
      <sheetName val="P2. Base e Depreciação"/>
      <sheetName val="P3. Mapa de Movimentação"/>
      <sheetName val="4. Displays e Comodato"/>
      <sheetName val="5. Deficiência de Controles"/>
      <sheetName val="NE 9"/>
      <sheetName val="Schedule 1 "/>
      <sheetName val="Schedule 2"/>
      <sheetName val="Comp. do imob. andamento"/>
      <sheetName val="Teste detalhe projetos"/>
      <sheetName val="Imóveis destinados a venda"/>
      <sheetName val="Capitalização"/>
      <sheetName val="Imobilizado dado em garantia"/>
      <sheetName val="Imobilizado dado garantia 31.12"/>
      <sheetName val="Teste de bens Baixados"/>
      <sheetName val="P4 - PAS de depreciação"/>
      <sheetName val="P6 - Teste de bens Baixados"/>
      <sheetName val="P5 - Log teste de adição"/>
      <sheetName val="P6 - Saldo Inicial"/>
      <sheetName val="Log teste de bens baixados"/>
      <sheetName val="Custo 06.2009"/>
      <sheetName val="Depreciação 06.2009"/>
      <sheetName val="1. Planejamento"/>
      <sheetName val="2. Tabela DAAM"/>
      <sheetName val="5. Teste de Adições"/>
      <sheetName val="6. PAS de Depreciação"/>
      <sheetName val="P7. Teste de Baixas"/>
      <sheetName val="PAS Fopag"/>
      <sheetName val="RestauranteLevantamento"/>
      <sheetName val="Seleção (2)"/>
      <sheetName val="Composição Patrimonial (2)"/>
      <sheetName val="Saldo Inicial 2009"/>
      <sheetName val="Análise Ind. Impairment"/>
      <sheetName val="Composição Analítica"/>
      <sheetName val="Global 30.09"/>
      <sheetName val="Imob. Polics"/>
      <sheetName val="Leasing Politec"/>
      <sheetName val="Leasing Polics"/>
      <sheetName val="18,1"/>
      <sheetName val="13. salário"/>
      <sheetName val="P2. Comparativo BFE X NPK "/>
      <sheetName val="P5. Inspeção Física"/>
      <sheetName val="P6. Tabela de Itens"/>
      <sheetName val="1. Mapa Geral 30.09 e 31.12"/>
      <sheetName val="2. Mov Obras Andt 30.09 e 31.12"/>
      <sheetName val="7. Teste baixas 30.09 e 31.12"/>
      <sheetName val="9.Depreciação"/>
      <sheetName val="10. Venda_3 andar"/>
      <sheetName val="Ajustes Créd. Imposto (2)"/>
      <sheetName val="Ajustes Créd. Imposto"/>
      <sheetName val="5.Teste Saldo Final Obras_Andto"/>
      <sheetName val="3.Teste de Saldo Inicial"/>
      <sheetName val="4.Teste de Adição"/>
      <sheetName val="5.Teste de Saldo Final"/>
      <sheetName val="Tabela Sampling Size"/>
      <sheetName val="5. Equip. Mov. Carga"/>
      <sheetName val="5.1 Itens sem reavaliação"/>
      <sheetName val="5.2 Itens reavaliados"/>
      <sheetName val="5.3 Itens 100% depreciados"/>
      <sheetName val="Mapa Mov. 30.09"/>
      <sheetName val="Global de depreciação 30.09"/>
      <sheetName val="Imobilizados em andamento"/>
      <sheetName val="DIF FAT FEV 01"/>
      <sheetName val="Scenario_Analysis"/>
      <sheetName val="DRE"/>
      <sheetName val="BP"/>
      <sheetName val="Mapa de Imob. 31.12.2013"/>
      <sheetName val="Mapa de Imob. 30.09.2013"/>
      <sheetName val="Imobilizado 31.12.2010"/>
      <sheetName val="Imobilizado 30.09.10"/>
      <sheetName val="Reavaliação da Vida Útil"/>
      <sheetName val="Teste de adições do imobilizado"/>
      <sheetName val="Rollforward Procedures"/>
      <sheetName val="Diferido e Intangível"/>
      <sheetName val="Tabela seleção"/>
      <sheetName val="3. Depreciação Reavaliação"/>
      <sheetName val="4. Teste de Depreciação"/>
      <sheetName val="5. S.I. Imob. em andamento"/>
      <sheetName val="6. Imob. em Andamento"/>
      <sheetName val="8.1 Check list Impairment"/>
      <sheetName val="8.2 Impairment"/>
      <sheetName val="EMS - Mapa Imobi. &amp; PAS Depr."/>
      <sheetName val="TOPZ- Mapa Imobi. &amp; PAS Depr."/>
      <sheetName val="GERMED - Mapa Imobi. &amp; PAS Dep"/>
      <sheetName val="Imob. Paralizado"/>
      <sheetName val="Mapa de Mov. &amp; PAS Deprec."/>
      <sheetName val="Mapa Imobilizado 30.09"/>
      <sheetName val="Despesas manutenção"/>
      <sheetName val="Rollfoward Procedures 30.09.10"/>
      <sheetName val="PAS Depreciação_2010"/>
      <sheetName val="Teste de Controle e Adições"/>
      <sheetName val="ODI jan"/>
      <sheetName val="ODI fev"/>
      <sheetName val="ODI mar"/>
      <sheetName val="TRANSF. para Imob. em Serviço"/>
      <sheetName val="BAIXAS Imob. Serviço"/>
      <sheetName val="Log File imob curso"/>
      <sheetName val="Seleção imob curso"/>
      <sheetName val="Log File matl dep"/>
      <sheetName val="Seleção matl dep"/>
      <sheetName val="Log File comp em and"/>
      <sheetName val="Seleção compras em andam"/>
      <sheetName val="CSLL PPC Márcio"/>
      <sheetName val="Mapa de imobilizado - PPC"/>
      <sheetName val="NE Trans. não envolvendo caixa"/>
      <sheetName val="Devolução"/>
      <sheetName val="P3-Movimentação"/>
      <sheetName val="P4-Overall"/>
      <sheetName val="P5-Parâmetro"/>
      <sheetName val="P6-Adições"/>
      <sheetName val="P7-Baixas"/>
      <sheetName val="P8-Bonus"/>
      <sheetName val="Ativos ALBACORA 12-06"/>
      <sheetName val="P6-Parâmetro"/>
      <sheetName val="P7-Adição"/>
      <sheetName val="P8-Baixa"/>
      <sheetName val="P1 _ Sumário "/>
      <sheetName val="P2 _ Lead"/>
      <sheetName val="P3 _ Adição Imobilizado"/>
      <sheetName val="P4 _ Vouching"/>
      <sheetName val="P5 _ Mutação do Imobilizado"/>
      <sheetName val="P6 _ Global de depreciação"/>
      <sheetName val="P7 _ Parâmetro"/>
      <sheetName val="P5 - Mutação do Imobilizado"/>
      <sheetName val="P6 - Global de depreciação"/>
      <sheetName val="P7 - Parâmetro"/>
      <sheetName val="Mov Imobilizado (31.12.2008)"/>
      <sheetName val="Vouching"/>
      <sheetName val="Overall Depreciação(31.12.2008)"/>
      <sheetName val="Para Referência Report"/>
      <sheetName val="Global de Depre_311009"/>
      <sheetName val="Recálculo da Exaustão"/>
      <sheetName val="100%_Depreciados_311009"/>
      <sheetName val="100%_Depreciados_300909"/>
      <sheetName val="Global de Depre_300609"/>
      <sheetName val="100%_Depreciados_300609"/>
      <sheetName val="Global de Depre_310309"/>
      <sheetName val="100%_Depreciados_310309"/>
      <sheetName val="Saldo de Abertura"/>
      <sheetName val="Adiantamentos a Fornecedores"/>
      <sheetName val="Global de Depre_300909"/>
      <sheetName val="Global depreciação 30.04.08"/>
      <sheetName val="Teste detalhe de adições Abr08"/>
      <sheetName val="Base de seleção Adi. Imo. 31.10"/>
      <sheetName val="Teste detalhe de adições Out08"/>
      <sheetName val="Base seleção dez.08"/>
      <sheetName val="Teste detalhe de adições Dez08"/>
      <sheetName val="Teste de Detalhe_132108"/>
      <sheetName val="Global de Depre_31122009"/>
      <sheetName val="100% Depreciados_311209"/>
      <sheetName val="Voucher - Adições Imob."/>
      <sheetName val="Detalhe de Depreciação"/>
      <sheetName val="Cálculo_Amostra Voucher"/>
      <sheetName val="Seleção fisica lojas"/>
      <sheetName val="TCalc"/>
      <sheetName val="Voucher de Adições Imobilizado"/>
      <sheetName val="Detalhe Despesa com Deprecião"/>
      <sheetName val="DAAM - 5440"/>
      <sheetName val="Mapa Imobilizado NG + UCE"/>
      <sheetName val="Mapa NG - Cindido"/>
      <sheetName val="Mapa Imobilizado UPA"/>
      <sheetName val="Mapa Diferido - UPA"/>
      <sheetName val="Baixa Reavaliação"/>
      <sheetName val="Depreciaçã - Entre Safra - NG"/>
      <sheetName val="Parâmetro NG"/>
      <sheetName val="Parâmetro UPA"/>
      <sheetName val="Mapa de imobilizado e PAS 30.11"/>
      <sheetName val="Mapa de imobilizado e PAS 31.12"/>
      <sheetName val="Teste de Adição "/>
      <sheetName val="Parâmetro 31.11"/>
      <sheetName val="Parâmetro 31.12"/>
      <sheetName val="Mapa de imobilizado e PAS"/>
      <sheetName val="Mapa de imobilizado e PAS (2)"/>
      <sheetName val="Integridade Imobilizado"/>
      <sheetName val="Mapa Imobilizado - Dez (2)"/>
      <sheetName val="Mapa Imobilizado - Dez"/>
      <sheetName val="Mapa Imobilizado - Set"/>
      <sheetName val="Determinação de Amostras"/>
      <sheetName val="Suporte NE Imobilizado"/>
      <sheetName val="Mapa de Mov. BRGAAP"/>
      <sheetName val="Mapa de Mov. Fiscal"/>
      <sheetName val="Para Ref. NE"/>
      <sheetName val="Deprec. Leasing 2007"/>
      <sheetName val="Para Ref. Rel."/>
      <sheetName val="Mapa de Mov. Imob."/>
      <sheetName val="PPC Depreciação"/>
      <sheetName val="ShellsolD60"/>
      <sheetName val="1. Mapa Movimentação - Moët"/>
      <sheetName val="4. Sample Size"/>
      <sheetName val="P7. Diferido"/>
      <sheetName val="Macro1"/>
      <sheetName val="Deprec. Edificações"/>
      <sheetName val="Adição 31.12"/>
      <sheetName val="NE Quadro 01"/>
      <sheetName val="NE Quadro 02"/>
      <sheetName val="Mov. Imobilizado 31-12"/>
      <sheetName val="Obras 30-09 e 31-12"/>
      <sheetName val="Obras 2011"/>
      <sheetName val="DBOT"/>
      <sheetName val="Mov. Imobilizado 30-09"/>
      <sheetName val="Adições - Importações"/>
      <sheetName val="Sub-estação CEMIG"/>
      <sheetName val="P2.1 Adiantamento Imobilizado"/>
      <sheetName val="P1. Sumario"/>
      <sheetName val="P.2 Mapa de Imobilizado"/>
      <sheetName val="P.3 PAS de Depreciação"/>
      <sheetName val="P.4 Teste de Adição"/>
      <sheetName val="P.5 Teste de Baixa"/>
      <sheetName val="P.6 IPE"/>
      <sheetName val="P.7 Sample Size "/>
      <sheetName val="4. Adições"/>
      <sheetName val="5. PAS de Depreciação"/>
      <sheetName val="1.1 Composição Analítica Imob"/>
      <sheetName val="OPEN NOTA PARA ENDERECAR"/>
      <sheetName val="(1) Mapa de movimentação"/>
      <sheetName val="(2) PAS - Depreciação"/>
      <sheetName val="(3) Teste de Adição 31.12"/>
      <sheetName val="P5. Sample size and threshold"/>
      <sheetName val="1. Mapa"/>
      <sheetName val="2. PAS Depreciação Local"/>
      <sheetName val="3. Teste Adição"/>
      <sheetName val="P2. Mapa Consolidado - Local"/>
      <sheetName val="P1. Mapa Out e Dez.10"/>
      <sheetName val="PAS de Adições e Baixas"/>
      <sheetName val="P3. PAS Depreciação - Local"/>
      <sheetName val="Lead IFRS"/>
      <sheetName val="P4. Mapa IFRS"/>
      <sheetName val="P5. PAS Depreciação IFRS"/>
      <sheetName val="P6. Efeitos no IR 31.10"/>
      <sheetName val="P7. Impairment IFRS"/>
      <sheetName val="Ajustes off book"/>
      <sheetName val="P9. Depreciação Murex"/>
      <sheetName val="P1. Mapa Imobilizado - 31.10"/>
      <sheetName val="P8. IR.CS Diferido"/>
      <sheetName val="P9. Imobilizado Murex"/>
      <sheetName val="(1a) L1 X L2 Set-08"/>
      <sheetName val="PAS Depreciação Set.09"/>
      <sheetName val="PAS Depreciação IFRS"/>
      <sheetName val="Efeitos no IR 31.10"/>
      <sheetName val="Impairment IFRS"/>
      <sheetName val="IR.CS Diferido"/>
      <sheetName val="Imobilizado Murex"/>
      <sheetName val="b2win"/>
      <sheetName val="P1. Rollforward"/>
      <sheetName val="P2. Mapa Mov."/>
      <sheetName val="P4. Teste Saldo Inicial"/>
      <sheetName val="1. Mapa Movimentação Societário"/>
      <sheetName val="xxxxx"/>
      <sheetName val="P2. PAS Depreciação Societário"/>
      <sheetName val="P3. Mapa Movimentação Pacote"/>
      <sheetName val="P4. PAS Depreciação Pacote"/>
      <sheetName val="Impairment - vida útil"/>
      <sheetName val="2.  PAS Depreciação - Local"/>
      <sheetName val="1. Mapa 31.12"/>
      <sheetName val="2. PAS Depreciação Local 31.12"/>
      <sheetName val="NE - 31-12-2010"/>
      <sheetName val="Resumo ajuste sobre Laudo Av"/>
      <sheetName val="Ajuste no Laudo de Avaliação"/>
      <sheetName val="Composição-Deprec. Avaliados"/>
      <sheetName val="Laudo de Avaliação 1981"/>
      <sheetName val="Seleção - adição"/>
      <sheetName val="Recálculo Depreciação"/>
      <sheetName val="Relatório patrimonial 31.12"/>
      <sheetName val="Plan2 (2)"/>
      <sheetName val="P3. Composição 31.12.2008"/>
      <sheetName val="P4. Teste de Saldo Inicial"/>
      <sheetName val="P5. Intangível Software"/>
      <sheetName val="Mvt Imobilizado"/>
      <sheetName val="Relatório Adições {PPE} 30.09"/>
      <sheetName val="Relatório de Adições {PPE}31.12"/>
      <sheetName val="PAS HBI"/>
      <sheetName val="PAS HBII"/>
      <sheetName val="Balancete HBII"/>
      <sheetName val="Relatório Adições {PPE}"/>
      <sheetName val="NE 2"/>
      <sheetName val="NE 3"/>
      <sheetName val="Análise do custo atribuído"/>
      <sheetName val="Conciliação EY 1ª"/>
      <sheetName val="Composição Imobilizado 1ª"/>
      <sheetName val="Conciliação EY"/>
      <sheetName val="Detalhe Baixa 31.12"/>
      <sheetName val="2. Apresentação Líquida"/>
      <sheetName val="4. Teste adição"/>
      <sheetName val="5. Teste das baixas"/>
      <sheetName val="6. Imobilizado em andamento"/>
      <sheetName val="7. Depreciação"/>
      <sheetName val="8.Taxa ponderada"/>
      <sheetName val="9. Veículos Pesados - vida útil"/>
      <sheetName val="Testes de IPE"/>
      <sheetName val="Mapa e PAS Depreciação Dez13"/>
      <sheetName val="Mapa e PAS Depreciação set13"/>
      <sheetName val="Transf Internas Saídas"/>
      <sheetName val="Imobilizado em Andamento set13"/>
      <sheetName val="Apropriações ao Custo - Out"/>
      <sheetName val="2. Intangivel"/>
      <sheetName val="4.1. PAS Depreciação"/>
      <sheetName val="Threshold"/>
      <sheetName val="2. Mapa Movimentação"/>
      <sheetName val="3. Teste de Adição 30.09"/>
      <sheetName val="3.1 Teste de Adição 31.12"/>
      <sheetName val="4. PAS Deprecição"/>
      <sheetName val="CFLOW"/>
      <sheetName val="Mapa 31.08.02"/>
      <sheetName val="Mov_Ações"/>
      <sheetName val="Imob. em Andamento - SI"/>
      <sheetName val="Receita &amp; Lucro Bruto Loja"/>
      <sheetName val="U.S. Targeted Inves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>
        <row r="17">
          <cell r="U17">
            <v>39813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/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/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/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>
        <row r="831">
          <cell r="R831">
            <v>32146023.650000002</v>
          </cell>
        </row>
      </sheetData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/>
      <sheetData sheetId="2948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/>
      <sheetData sheetId="3091"/>
      <sheetData sheetId="3092"/>
      <sheetData sheetId="3093"/>
      <sheetData sheetId="3094" refreshError="1"/>
      <sheetData sheetId="3095" refreshError="1"/>
      <sheetData sheetId="3096"/>
      <sheetData sheetId="3097"/>
      <sheetData sheetId="3098"/>
      <sheetData sheetId="3099"/>
      <sheetData sheetId="3100"/>
      <sheetData sheetId="3101" refreshError="1"/>
      <sheetData sheetId="3102"/>
      <sheetData sheetId="3103" refreshError="1"/>
      <sheetData sheetId="3104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/>
      <sheetData sheetId="3119" refreshError="1"/>
      <sheetData sheetId="3120" refreshError="1"/>
      <sheetData sheetId="3121"/>
      <sheetData sheetId="3122"/>
      <sheetData sheetId="3123" refreshError="1"/>
      <sheetData sheetId="3124" refreshError="1"/>
      <sheetData sheetId="3125" refreshError="1"/>
      <sheetData sheetId="3126" refreshError="1"/>
      <sheetData sheetId="3127"/>
      <sheetData sheetId="3128"/>
      <sheetData sheetId="3129"/>
      <sheetData sheetId="3130"/>
      <sheetData sheetId="3131"/>
      <sheetData sheetId="3132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 refreshError="1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 refreshError="1"/>
      <sheetData sheetId="3159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/>
      <sheetData sheetId="3183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/>
      <sheetData sheetId="3206"/>
      <sheetData sheetId="3207"/>
      <sheetData sheetId="3208"/>
      <sheetData sheetId="3209"/>
      <sheetData sheetId="3210" refreshError="1"/>
      <sheetData sheetId="3211" refreshError="1"/>
      <sheetData sheetId="3212" refreshError="1"/>
      <sheetData sheetId="3213"/>
      <sheetData sheetId="3214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/>
      <sheetData sheetId="3232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>
        <row r="7">
          <cell r="A7" t="str">
            <v>{c}</v>
          </cell>
        </row>
      </sheetData>
      <sheetData sheetId="3255"/>
      <sheetData sheetId="3256" refreshError="1"/>
      <sheetData sheetId="3257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/>
      <sheetData sheetId="3282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/>
      <sheetData sheetId="3290"/>
      <sheetData sheetId="3291"/>
      <sheetData sheetId="3292"/>
      <sheetData sheetId="3293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>
        <row r="29">
          <cell r="D29" t="str">
            <v>&lt;5</v>
          </cell>
        </row>
      </sheetData>
      <sheetData sheetId="3306"/>
      <sheetData sheetId="3307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>
        <row r="17">
          <cell r="K17" t="str">
            <v>&lt;1</v>
          </cell>
        </row>
      </sheetData>
      <sheetData sheetId="3345" refreshError="1"/>
      <sheetData sheetId="3346" refreshError="1"/>
      <sheetData sheetId="3347" refreshError="1"/>
      <sheetData sheetId="3348" refreshError="1"/>
      <sheetData sheetId="3349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/>
      <sheetData sheetId="3371"/>
      <sheetData sheetId="3372" refreshError="1"/>
      <sheetData sheetId="3373" refreshError="1"/>
      <sheetData sheetId="3374" refreshError="1"/>
      <sheetData sheetId="3375" refreshError="1"/>
      <sheetData sheetId="3376"/>
      <sheetData sheetId="3377"/>
      <sheetData sheetId="3378"/>
      <sheetData sheetId="3379"/>
      <sheetData sheetId="3380"/>
      <sheetData sheetId="3381"/>
      <sheetData sheetId="3382"/>
      <sheetData sheetId="3383" refreshError="1"/>
      <sheetData sheetId="3384" refreshError="1"/>
      <sheetData sheetId="3385">
        <row r="17">
          <cell r="Q17">
            <v>11538.076629999998</v>
          </cell>
        </row>
      </sheetData>
      <sheetData sheetId="3386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/>
      <sheetData sheetId="3398"/>
      <sheetData sheetId="3399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/>
      <sheetData sheetId="3408"/>
      <sheetData sheetId="3409" refreshError="1"/>
      <sheetData sheetId="3410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>
        <row r="831">
          <cell r="R831">
            <v>32146023.650000002</v>
          </cell>
        </row>
      </sheetData>
      <sheetData sheetId="3419" refreshError="1"/>
      <sheetData sheetId="3420" refreshError="1"/>
      <sheetData sheetId="3421" refreshError="1"/>
      <sheetData sheetId="3422" refreshError="1"/>
      <sheetData sheetId="3423"/>
      <sheetData sheetId="3424"/>
      <sheetData sheetId="3425"/>
      <sheetData sheetId="3426"/>
      <sheetData sheetId="3427"/>
      <sheetData sheetId="3428"/>
      <sheetData sheetId="3429"/>
      <sheetData sheetId="3430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/>
      <sheetData sheetId="3442"/>
      <sheetData sheetId="3443"/>
      <sheetData sheetId="3444"/>
      <sheetData sheetId="3445"/>
      <sheetData sheetId="3446"/>
      <sheetData sheetId="3447"/>
      <sheetData sheetId="3448"/>
      <sheetData sheetId="3449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/>
      <sheetData sheetId="349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>
        <row r="831">
          <cell r="R831">
            <v>32146023.650000002</v>
          </cell>
        </row>
      </sheetData>
      <sheetData sheetId="3531"/>
      <sheetData sheetId="3532"/>
      <sheetData sheetId="3533"/>
      <sheetData sheetId="3534"/>
      <sheetData sheetId="3535"/>
      <sheetData sheetId="3536"/>
      <sheetData sheetId="3537" refreshError="1"/>
      <sheetData sheetId="3538" refreshError="1"/>
      <sheetData sheetId="3539"/>
      <sheetData sheetId="3540"/>
      <sheetData sheetId="354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>
        <row r="13">
          <cell r="I13">
            <v>1183000</v>
          </cell>
        </row>
      </sheetData>
      <sheetData sheetId="3565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/>
      <sheetData sheetId="3578" refreshError="1"/>
      <sheetData sheetId="3579" refreshError="1"/>
      <sheetData sheetId="3580" refreshError="1"/>
      <sheetData sheetId="3581" refreshError="1"/>
      <sheetData sheetId="3582"/>
      <sheetData sheetId="3583" refreshError="1"/>
      <sheetData sheetId="3584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/>
      <sheetData sheetId="3594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/>
      <sheetData sheetId="360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/>
      <sheetData sheetId="3608"/>
      <sheetData sheetId="3609" refreshError="1"/>
      <sheetData sheetId="3610" refreshError="1"/>
      <sheetData sheetId="361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/>
      <sheetData sheetId="3622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/>
      <sheetData sheetId="3642" refreshError="1"/>
      <sheetData sheetId="3643"/>
      <sheetData sheetId="3644"/>
      <sheetData sheetId="3645"/>
      <sheetData sheetId="3646" refreshError="1"/>
      <sheetData sheetId="3647" refreshError="1"/>
      <sheetData sheetId="3648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/>
      <sheetData sheetId="3666"/>
      <sheetData sheetId="3667"/>
      <sheetData sheetId="3668"/>
      <sheetData sheetId="3669"/>
      <sheetData sheetId="3670" refreshError="1"/>
      <sheetData sheetId="3671" refreshError="1"/>
      <sheetData sheetId="3672"/>
      <sheetData sheetId="3673" refreshError="1"/>
      <sheetData sheetId="3674" refreshError="1"/>
      <sheetData sheetId="3675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/>
      <sheetData sheetId="3687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/>
      <sheetData sheetId="3710">
        <row r="30">
          <cell r="D30">
            <v>2070599.74</v>
          </cell>
        </row>
      </sheetData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/>
      <sheetData sheetId="3760"/>
      <sheetData sheetId="3761" refreshError="1"/>
      <sheetData sheetId="3762"/>
      <sheetData sheetId="3763"/>
      <sheetData sheetId="3764"/>
      <sheetData sheetId="3765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/>
      <sheetData sheetId="3856"/>
      <sheetData sheetId="3857"/>
      <sheetData sheetId="3858"/>
      <sheetData sheetId="3859"/>
      <sheetData sheetId="3860"/>
      <sheetData sheetId="3861" refreshError="1"/>
      <sheetData sheetId="3862" refreshError="1"/>
      <sheetData sheetId="3863" refreshError="1"/>
      <sheetData sheetId="3864" refreshError="1"/>
      <sheetData sheetId="3865"/>
      <sheetData sheetId="3866" refreshError="1"/>
      <sheetData sheetId="3867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/>
      <sheetData sheetId="3882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/>
      <sheetData sheetId="3918"/>
      <sheetData sheetId="3919"/>
      <sheetData sheetId="3920"/>
      <sheetData sheetId="3921"/>
      <sheetData sheetId="3922"/>
      <sheetData sheetId="3923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/>
      <sheetData sheetId="3932"/>
      <sheetData sheetId="3933"/>
      <sheetData sheetId="3934"/>
      <sheetData sheetId="3935"/>
      <sheetData sheetId="3936" refreshError="1"/>
      <sheetData sheetId="3937" refreshError="1"/>
      <sheetData sheetId="3938" refreshError="1"/>
      <sheetData sheetId="3939" refreshError="1"/>
      <sheetData sheetId="3940"/>
      <sheetData sheetId="3941"/>
      <sheetData sheetId="3942"/>
      <sheetData sheetId="3943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2"/>
  <sheetViews>
    <sheetView showGridLines="0" tabSelected="1" zoomScaleNormal="100" workbookViewId="0">
      <pane ySplit="12" topLeftCell="A13" activePane="bottomLeft" state="frozen"/>
      <selection activeCell="A11" sqref="A11"/>
      <selection pane="bottomLeft" activeCell="D10" sqref="D10:X10"/>
    </sheetView>
  </sheetViews>
  <sheetFormatPr defaultColWidth="15.7109375" defaultRowHeight="15" x14ac:dyDescent="0.25"/>
  <cols>
    <col min="1" max="1" width="1.7109375" customWidth="1"/>
    <col min="2" max="2" width="56.140625" customWidth="1"/>
    <col min="3" max="3" width="1.140625" customWidth="1"/>
    <col min="4" max="4" width="15.7109375" customWidth="1"/>
    <col min="5" max="5" width="1.140625" customWidth="1"/>
    <col min="6" max="6" width="15.7109375" customWidth="1"/>
    <col min="7" max="7" width="1.140625" customWidth="1"/>
    <col min="8" max="8" width="15.7109375" customWidth="1"/>
    <col min="9" max="9" width="1.140625" customWidth="1"/>
    <col min="10" max="10" width="15.7109375" customWidth="1"/>
    <col min="11" max="11" width="1.140625" customWidth="1"/>
    <col min="12" max="12" width="15.7109375" customWidth="1"/>
    <col min="13" max="13" width="1.140625" customWidth="1"/>
    <col min="14" max="14" width="15.7109375" customWidth="1"/>
    <col min="15" max="15" width="1.140625" customWidth="1"/>
    <col min="16" max="16" width="15.7109375" customWidth="1"/>
    <col min="17" max="17" width="1.140625" customWidth="1"/>
    <col min="18" max="18" width="15.7109375" customWidth="1"/>
    <col min="19" max="19" width="1.140625" customWidth="1"/>
    <col min="20" max="20" width="15.7109375" customWidth="1"/>
    <col min="21" max="21" width="1.140625" customWidth="1"/>
    <col min="22" max="22" width="15.7109375" customWidth="1"/>
    <col min="23" max="23" width="1.140625" customWidth="1"/>
    <col min="24" max="24" width="15.7109375" customWidth="1"/>
  </cols>
  <sheetData>
    <row r="1" spans="1:24" s="3" customFormat="1" ht="12" customHeight="1" x14ac:dyDescent="0.25">
      <c r="A1" s="1" t="s">
        <v>0</v>
      </c>
      <c r="C1" s="5"/>
      <c r="D1" s="4"/>
      <c r="E1" s="5"/>
      <c r="F1" s="4"/>
      <c r="G1" s="5"/>
      <c r="H1" s="4"/>
      <c r="I1" s="5"/>
      <c r="J1" s="4"/>
      <c r="K1" s="5"/>
      <c r="L1" s="4"/>
      <c r="M1" s="5"/>
      <c r="N1" s="4"/>
      <c r="O1" s="5"/>
      <c r="P1" s="4"/>
      <c r="Q1" s="5"/>
      <c r="R1" s="4"/>
      <c r="S1" s="5"/>
      <c r="T1" s="4"/>
      <c r="U1" s="5"/>
      <c r="V1" s="4"/>
      <c r="W1" s="5"/>
      <c r="X1" s="4"/>
    </row>
    <row r="2" spans="1:24" s="3" customFormat="1" ht="15" customHeight="1" x14ac:dyDescent="0.25">
      <c r="A2" s="1"/>
      <c r="B2" s="6" t="s">
        <v>1</v>
      </c>
      <c r="C2" s="5"/>
      <c r="D2" s="4"/>
      <c r="E2" s="5"/>
      <c r="F2" s="4"/>
      <c r="G2" s="5"/>
      <c r="H2" s="4"/>
      <c r="I2" s="5"/>
      <c r="J2" s="4"/>
      <c r="K2" s="5"/>
      <c r="L2" s="4"/>
      <c r="M2" s="5"/>
      <c r="N2" s="4"/>
      <c r="O2" s="5"/>
      <c r="P2" s="4"/>
      <c r="Q2" s="5"/>
      <c r="R2" s="4"/>
      <c r="S2" s="5"/>
      <c r="T2" s="4"/>
      <c r="U2" s="5"/>
      <c r="V2" s="4"/>
      <c r="W2" s="5"/>
      <c r="X2" s="4"/>
    </row>
    <row r="3" spans="1:24" s="3" customFormat="1" ht="9.9499999999999993" customHeight="1" x14ac:dyDescent="0.25">
      <c r="A3" s="1"/>
      <c r="B3" s="7"/>
      <c r="C3" s="5"/>
      <c r="D3" s="4"/>
      <c r="E3" s="5"/>
      <c r="F3" s="4"/>
      <c r="G3" s="5"/>
      <c r="H3" s="4"/>
      <c r="I3" s="5"/>
      <c r="J3" s="4"/>
      <c r="K3" s="5"/>
      <c r="L3" s="4"/>
      <c r="M3" s="5"/>
      <c r="N3" s="4"/>
      <c r="O3" s="5"/>
      <c r="P3" s="4"/>
      <c r="Q3" s="5"/>
      <c r="R3" s="4"/>
      <c r="S3" s="5"/>
      <c r="T3" s="4"/>
      <c r="U3" s="5"/>
      <c r="V3" s="4"/>
      <c r="W3" s="5"/>
      <c r="X3" s="4"/>
    </row>
    <row r="4" spans="1:24" s="3" customFormat="1" ht="15" customHeight="1" x14ac:dyDescent="0.25">
      <c r="A4" s="1"/>
      <c r="B4" s="8" t="s">
        <v>16</v>
      </c>
      <c r="C4" s="5"/>
      <c r="D4" s="4"/>
      <c r="E4" s="5"/>
      <c r="F4" s="4"/>
      <c r="G4" s="5"/>
      <c r="H4" s="4"/>
      <c r="I4" s="5"/>
      <c r="J4" s="4"/>
      <c r="K4" s="5"/>
      <c r="L4" s="4"/>
      <c r="M4" s="5"/>
      <c r="N4" s="4"/>
      <c r="O4" s="5"/>
      <c r="P4" s="4"/>
      <c r="Q4" s="5"/>
      <c r="R4" s="4"/>
      <c r="S4" s="5"/>
      <c r="T4" s="4"/>
      <c r="U4" s="5"/>
      <c r="V4" s="4"/>
      <c r="W4" s="5"/>
      <c r="X4" s="4"/>
    </row>
    <row r="5" spans="1:24" s="3" customFormat="1" ht="15" customHeight="1" x14ac:dyDescent="0.25">
      <c r="A5" s="1"/>
      <c r="B5" s="9" t="s">
        <v>17</v>
      </c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</row>
    <row r="6" spans="1:24" s="3" customFormat="1" ht="33" customHeight="1" x14ac:dyDescent="0.25">
      <c r="A6" s="1"/>
      <c r="B6" s="165" t="s">
        <v>139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</row>
    <row r="7" spans="1:24" s="3" customFormat="1" ht="15" customHeight="1" x14ac:dyDescent="0.25">
      <c r="A7" s="1"/>
      <c r="B7" s="112"/>
      <c r="C7" s="5"/>
      <c r="D7" s="4"/>
      <c r="E7" s="5"/>
      <c r="F7" s="4"/>
      <c r="G7" s="5"/>
      <c r="H7" s="4"/>
      <c r="I7" s="5"/>
      <c r="J7" s="4"/>
      <c r="K7" s="5"/>
      <c r="L7" s="4"/>
      <c r="M7" s="5"/>
      <c r="N7" s="4"/>
      <c r="O7" s="5"/>
      <c r="P7" s="4"/>
      <c r="Q7" s="5"/>
      <c r="R7" s="4"/>
      <c r="S7" s="5"/>
      <c r="T7" s="4"/>
      <c r="U7" s="5"/>
      <c r="V7" s="4"/>
      <c r="W7" s="5"/>
      <c r="X7" s="4"/>
    </row>
    <row r="8" spans="1:24" s="3" customFormat="1" ht="9.9499999999999993" customHeight="1" x14ac:dyDescent="0.25">
      <c r="A8" s="1"/>
      <c r="C8" s="5"/>
      <c r="D8" s="4"/>
      <c r="E8" s="5"/>
      <c r="F8" s="4"/>
      <c r="G8" s="5"/>
      <c r="H8" s="4"/>
      <c r="I8" s="5"/>
      <c r="J8" s="4"/>
      <c r="K8" s="5"/>
      <c r="L8" s="4"/>
      <c r="M8" s="5"/>
      <c r="N8" s="4"/>
      <c r="O8" s="5"/>
      <c r="P8" s="4"/>
      <c r="Q8" s="5"/>
      <c r="R8" s="4"/>
      <c r="S8" s="5"/>
      <c r="T8" s="4"/>
      <c r="U8" s="5"/>
      <c r="V8" s="4"/>
      <c r="W8" s="5"/>
      <c r="X8" s="4"/>
    </row>
    <row r="9" spans="1:24" s="3" customFormat="1" ht="15" customHeight="1" x14ac:dyDescent="0.25">
      <c r="A9" s="1"/>
      <c r="C9" s="16"/>
      <c r="D9" s="177" t="s">
        <v>138</v>
      </c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</row>
    <row r="10" spans="1:24" s="3" customFormat="1" ht="15" customHeight="1" x14ac:dyDescent="0.25">
      <c r="A10" s="1"/>
      <c r="C10" s="16"/>
      <c r="D10" s="177" t="s">
        <v>18</v>
      </c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</row>
    <row r="11" spans="1:24" s="3" customFormat="1" ht="9.9499999999999993" customHeight="1" x14ac:dyDescent="0.25">
      <c r="A11" s="1"/>
      <c r="B11" s="11"/>
      <c r="C11" s="5"/>
      <c r="D11" s="12"/>
      <c r="E11" s="5"/>
      <c r="F11" s="12"/>
      <c r="G11" s="5"/>
      <c r="H11" s="12"/>
      <c r="I11" s="5"/>
      <c r="J11" s="12"/>
      <c r="K11" s="5"/>
      <c r="L11" s="12"/>
      <c r="M11" s="5"/>
      <c r="N11" s="12"/>
      <c r="O11" s="5"/>
      <c r="P11" s="12"/>
      <c r="Q11" s="5"/>
      <c r="R11" s="12"/>
      <c r="S11" s="5"/>
      <c r="T11" s="12"/>
      <c r="U11" s="5"/>
      <c r="V11" s="12"/>
      <c r="W11" s="5"/>
      <c r="X11" s="12"/>
    </row>
    <row r="12" spans="1:24" s="14" customFormat="1" ht="15" customHeight="1" x14ac:dyDescent="0.25">
      <c r="A12" s="13"/>
      <c r="C12" s="16"/>
      <c r="D12" s="15">
        <v>44834</v>
      </c>
      <c r="E12" s="16"/>
      <c r="F12" s="15">
        <v>44742</v>
      </c>
      <c r="G12" s="16"/>
      <c r="H12" s="15">
        <v>44651</v>
      </c>
      <c r="I12" s="16"/>
      <c r="J12" s="15">
        <v>44561</v>
      </c>
      <c r="K12" s="16"/>
      <c r="L12" s="15">
        <v>44469</v>
      </c>
      <c r="M12" s="16"/>
      <c r="N12" s="15">
        <v>44377</v>
      </c>
      <c r="O12" s="16"/>
      <c r="P12" s="15">
        <v>44286</v>
      </c>
      <c r="Q12" s="16"/>
      <c r="R12" s="15">
        <v>44196</v>
      </c>
      <c r="S12" s="16"/>
      <c r="T12" s="15">
        <v>44104</v>
      </c>
      <c r="U12" s="16"/>
      <c r="V12" s="15">
        <v>43830</v>
      </c>
      <c r="W12" s="16"/>
      <c r="X12" s="15">
        <v>43465</v>
      </c>
    </row>
    <row r="13" spans="1:24" s="14" customFormat="1" ht="15" customHeight="1" x14ac:dyDescent="0.25">
      <c r="A13" s="13"/>
      <c r="B13" s="17" t="s">
        <v>19</v>
      </c>
      <c r="C13" s="5"/>
      <c r="D13" s="12"/>
      <c r="E13" s="5"/>
      <c r="F13" s="12"/>
      <c r="G13" s="5"/>
      <c r="H13" s="12"/>
      <c r="I13" s="5"/>
      <c r="J13" s="12"/>
      <c r="K13" s="5"/>
      <c r="L13" s="12"/>
      <c r="M13" s="5"/>
      <c r="N13" s="12"/>
      <c r="O13" s="5"/>
      <c r="P13" s="12"/>
      <c r="Q13" s="5"/>
      <c r="R13" s="12"/>
      <c r="S13" s="5"/>
      <c r="T13" s="12"/>
      <c r="U13" s="5"/>
      <c r="V13" s="12"/>
      <c r="W13" s="5"/>
      <c r="X13" s="12"/>
    </row>
    <row r="14" spans="1:24" s="3" customFormat="1" ht="15" customHeight="1" x14ac:dyDescent="0.25">
      <c r="A14" s="1"/>
      <c r="B14" s="17" t="s">
        <v>20</v>
      </c>
      <c r="C14" s="12"/>
      <c r="D14" s="18"/>
      <c r="E14" s="12"/>
      <c r="F14" s="18"/>
      <c r="G14" s="12"/>
      <c r="H14" s="18"/>
      <c r="I14" s="12"/>
      <c r="J14" s="18"/>
      <c r="K14" s="12"/>
      <c r="L14" s="18"/>
      <c r="M14" s="12"/>
      <c r="N14" s="18"/>
      <c r="O14" s="12"/>
      <c r="P14" s="18"/>
      <c r="Q14" s="12"/>
      <c r="R14" s="18"/>
      <c r="S14" s="12"/>
      <c r="T14" s="18"/>
      <c r="U14" s="12"/>
      <c r="V14" s="18"/>
      <c r="W14" s="12"/>
      <c r="X14" s="18"/>
    </row>
    <row r="15" spans="1:24" s="3" customFormat="1" ht="15" customHeight="1" x14ac:dyDescent="0.25">
      <c r="A15" s="1"/>
      <c r="B15" s="114" t="s">
        <v>21</v>
      </c>
      <c r="C15" s="21"/>
      <c r="D15" s="20">
        <v>41742</v>
      </c>
      <c r="E15" s="21"/>
      <c r="F15" s="20">
        <v>69914</v>
      </c>
      <c r="G15" s="21"/>
      <c r="H15" s="20">
        <v>68099</v>
      </c>
      <c r="I15" s="21"/>
      <c r="J15" s="20">
        <v>87468</v>
      </c>
      <c r="K15" s="21"/>
      <c r="L15" s="20">
        <v>85197</v>
      </c>
      <c r="M15" s="21"/>
      <c r="N15" s="20">
        <v>64070</v>
      </c>
      <c r="O15" s="21"/>
      <c r="P15" s="20">
        <v>57881</v>
      </c>
      <c r="Q15" s="21"/>
      <c r="R15" s="20">
        <v>64680</v>
      </c>
      <c r="S15" s="21"/>
      <c r="T15" s="20">
        <v>50134</v>
      </c>
      <c r="U15" s="21"/>
      <c r="V15" s="20">
        <v>49606</v>
      </c>
      <c r="W15" s="20"/>
      <c r="X15" s="20">
        <v>45497</v>
      </c>
    </row>
    <row r="16" spans="1:24" s="3" customFormat="1" ht="15" customHeight="1" x14ac:dyDescent="0.25">
      <c r="A16" s="1"/>
      <c r="B16" s="114" t="s">
        <v>165</v>
      </c>
      <c r="C16" s="21"/>
      <c r="D16" s="20">
        <v>5480</v>
      </c>
      <c r="E16" s="21"/>
      <c r="F16" s="20">
        <v>11197</v>
      </c>
      <c r="G16" s="21"/>
      <c r="H16" s="20"/>
      <c r="I16" s="21"/>
      <c r="J16" s="20"/>
      <c r="K16" s="21"/>
      <c r="L16" s="20"/>
      <c r="M16" s="21"/>
      <c r="N16" s="20"/>
      <c r="O16" s="21"/>
      <c r="P16" s="20"/>
      <c r="Q16" s="21"/>
      <c r="R16" s="20"/>
      <c r="S16" s="21"/>
      <c r="T16" s="20"/>
      <c r="U16" s="21"/>
      <c r="V16" s="20"/>
      <c r="W16" s="20"/>
      <c r="X16" s="20"/>
    </row>
    <row r="17" spans="1:24" s="3" customFormat="1" ht="15" customHeight="1" x14ac:dyDescent="0.25">
      <c r="A17" s="1"/>
      <c r="B17" s="114" t="s">
        <v>22</v>
      </c>
      <c r="C17" s="21"/>
      <c r="D17" s="20">
        <v>107709</v>
      </c>
      <c r="E17" s="21"/>
      <c r="F17" s="20">
        <v>67257</v>
      </c>
      <c r="G17" s="21"/>
      <c r="H17" s="20">
        <v>78529</v>
      </c>
      <c r="I17" s="21"/>
      <c r="J17" s="20">
        <v>95121</v>
      </c>
      <c r="K17" s="21"/>
      <c r="L17" s="20">
        <v>106798</v>
      </c>
      <c r="M17" s="21"/>
      <c r="N17" s="20">
        <v>107190</v>
      </c>
      <c r="O17" s="21"/>
      <c r="P17" s="20">
        <v>105900</v>
      </c>
      <c r="Q17" s="21"/>
      <c r="R17" s="20">
        <v>100296</v>
      </c>
      <c r="S17" s="21"/>
      <c r="T17" s="20">
        <v>99423</v>
      </c>
      <c r="U17" s="21"/>
      <c r="V17" s="20">
        <v>62196</v>
      </c>
      <c r="W17" s="20"/>
      <c r="X17" s="20">
        <v>70987</v>
      </c>
    </row>
    <row r="18" spans="1:24" s="3" customFormat="1" ht="15" customHeight="1" x14ac:dyDescent="0.25">
      <c r="A18" s="1"/>
      <c r="B18" s="114" t="s">
        <v>23</v>
      </c>
      <c r="C18" s="21"/>
      <c r="D18" s="20">
        <v>103285</v>
      </c>
      <c r="E18" s="21"/>
      <c r="F18" s="20">
        <v>114768</v>
      </c>
      <c r="G18" s="21"/>
      <c r="H18" s="20">
        <v>99336</v>
      </c>
      <c r="I18" s="21"/>
      <c r="J18" s="20">
        <v>81442</v>
      </c>
      <c r="K18" s="21"/>
      <c r="L18" s="20">
        <v>83335</v>
      </c>
      <c r="M18" s="21"/>
      <c r="N18" s="20">
        <v>76121</v>
      </c>
      <c r="O18" s="21"/>
      <c r="P18" s="20">
        <v>72977</v>
      </c>
      <c r="Q18" s="21"/>
      <c r="R18" s="20">
        <v>61989</v>
      </c>
      <c r="S18" s="21"/>
      <c r="T18" s="20">
        <v>52639</v>
      </c>
      <c r="U18" s="21"/>
      <c r="V18" s="20">
        <v>55657</v>
      </c>
      <c r="W18" s="20"/>
      <c r="X18" s="20">
        <v>41211</v>
      </c>
    </row>
    <row r="19" spans="1:24" s="3" customFormat="1" ht="15" customHeight="1" x14ac:dyDescent="0.25">
      <c r="A19" s="1"/>
      <c r="B19" s="114" t="s">
        <v>24</v>
      </c>
      <c r="C19" s="21"/>
      <c r="D19" s="20">
        <v>34860</v>
      </c>
      <c r="E19" s="21"/>
      <c r="F19" s="20">
        <v>32335</v>
      </c>
      <c r="G19" s="21"/>
      <c r="H19" s="20">
        <v>25127</v>
      </c>
      <c r="I19" s="21"/>
      <c r="J19" s="20">
        <v>25226</v>
      </c>
      <c r="K19" s="21"/>
      <c r="L19" s="20">
        <v>26464</v>
      </c>
      <c r="M19" s="21"/>
      <c r="N19" s="20">
        <v>25045</v>
      </c>
      <c r="O19" s="21"/>
      <c r="P19" s="20">
        <v>30012</v>
      </c>
      <c r="Q19" s="21"/>
      <c r="R19" s="20">
        <v>23562</v>
      </c>
      <c r="S19" s="21"/>
      <c r="T19" s="20">
        <v>19487</v>
      </c>
      <c r="U19" s="21"/>
      <c r="V19" s="20">
        <v>11581</v>
      </c>
      <c r="W19" s="20"/>
      <c r="X19" s="20">
        <v>15160</v>
      </c>
    </row>
    <row r="20" spans="1:24" s="3" customFormat="1" ht="15" customHeight="1" x14ac:dyDescent="0.25">
      <c r="A20" s="1"/>
      <c r="B20" s="114" t="s">
        <v>2</v>
      </c>
      <c r="C20" s="21"/>
      <c r="D20" s="20">
        <v>0</v>
      </c>
      <c r="E20" s="21"/>
      <c r="F20" s="20">
        <v>0</v>
      </c>
      <c r="G20" s="21"/>
      <c r="H20" s="20">
        <v>0</v>
      </c>
      <c r="I20" s="21"/>
      <c r="J20" s="20">
        <v>0</v>
      </c>
      <c r="K20" s="21"/>
      <c r="L20" s="20">
        <v>0</v>
      </c>
      <c r="M20" s="21"/>
      <c r="N20" s="20">
        <v>116</v>
      </c>
      <c r="O20" s="21"/>
      <c r="P20" s="20">
        <v>0</v>
      </c>
      <c r="Q20" s="21"/>
      <c r="R20" s="20">
        <v>0</v>
      </c>
      <c r="S20" s="21"/>
      <c r="T20" s="20">
        <v>0</v>
      </c>
      <c r="U20" s="21"/>
      <c r="V20" s="20">
        <v>0</v>
      </c>
      <c r="W20" s="20">
        <v>0</v>
      </c>
      <c r="X20" s="20">
        <v>0</v>
      </c>
    </row>
    <row r="21" spans="1:24" s="3" customFormat="1" ht="15" customHeight="1" x14ac:dyDescent="0.25">
      <c r="A21" s="1"/>
      <c r="B21" s="114" t="s">
        <v>25</v>
      </c>
      <c r="C21" s="21"/>
      <c r="D21" s="20">
        <v>45826</v>
      </c>
      <c r="E21" s="21"/>
      <c r="F21" s="20">
        <v>42563</v>
      </c>
      <c r="G21" s="21"/>
      <c r="H21" s="20">
        <v>37009</v>
      </c>
      <c r="I21" s="21"/>
      <c r="J21" s="20">
        <v>32770</v>
      </c>
      <c r="K21" s="21"/>
      <c r="L21" s="20">
        <v>33799</v>
      </c>
      <c r="M21" s="21"/>
      <c r="N21" s="20">
        <v>39730</v>
      </c>
      <c r="O21" s="21"/>
      <c r="P21" s="20">
        <v>36679</v>
      </c>
      <c r="Q21" s="21"/>
      <c r="R21" s="20">
        <v>37139</v>
      </c>
      <c r="S21" s="21"/>
      <c r="T21" s="20">
        <v>34913</v>
      </c>
      <c r="U21" s="21"/>
      <c r="V21" s="20">
        <v>41060</v>
      </c>
      <c r="W21" s="20"/>
      <c r="X21" s="20">
        <v>16734</v>
      </c>
    </row>
    <row r="22" spans="1:24" s="3" customFormat="1" ht="15" customHeight="1" x14ac:dyDescent="0.25">
      <c r="A22" s="1"/>
      <c r="B22" s="114" t="s">
        <v>26</v>
      </c>
      <c r="C22" s="21"/>
      <c r="D22" s="22">
        <v>7266</v>
      </c>
      <c r="E22" s="21"/>
      <c r="F22" s="22">
        <v>7643</v>
      </c>
      <c r="G22" s="21"/>
      <c r="H22" s="22">
        <v>7181</v>
      </c>
      <c r="I22" s="21"/>
      <c r="J22" s="22">
        <v>4873</v>
      </c>
      <c r="K22" s="21"/>
      <c r="L22" s="22">
        <v>7885</v>
      </c>
      <c r="M22" s="21"/>
      <c r="N22" s="22">
        <v>4606</v>
      </c>
      <c r="O22" s="21"/>
      <c r="P22" s="22">
        <v>3378</v>
      </c>
      <c r="Q22" s="21"/>
      <c r="R22" s="22">
        <v>2356</v>
      </c>
      <c r="S22" s="21"/>
      <c r="T22" s="22">
        <v>2688</v>
      </c>
      <c r="U22" s="21"/>
      <c r="V22" s="22">
        <v>1452</v>
      </c>
      <c r="W22" s="20"/>
      <c r="X22" s="22">
        <v>3484</v>
      </c>
    </row>
    <row r="23" spans="1:24" s="3" customFormat="1" ht="9.9499999999999993" customHeight="1" x14ac:dyDescent="0.25">
      <c r="A23" s="1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s="25" customFormat="1" ht="15" customHeight="1" x14ac:dyDescent="0.25">
      <c r="A24" s="1"/>
      <c r="B24" s="17" t="s">
        <v>37</v>
      </c>
      <c r="C24" s="12"/>
      <c r="D24" s="23">
        <v>346168</v>
      </c>
      <c r="E24" s="12"/>
      <c r="F24" s="23">
        <v>345677</v>
      </c>
      <c r="G24" s="12"/>
      <c r="H24" s="23">
        <v>315281</v>
      </c>
      <c r="I24" s="12"/>
      <c r="J24" s="23">
        <v>326900</v>
      </c>
      <c r="K24" s="12"/>
      <c r="L24" s="23">
        <v>343478</v>
      </c>
      <c r="M24" s="12"/>
      <c r="N24" s="23">
        <v>316878</v>
      </c>
      <c r="O24" s="26"/>
      <c r="P24" s="23">
        <v>306827</v>
      </c>
      <c r="Q24" s="26"/>
      <c r="R24" s="23">
        <v>290022</v>
      </c>
      <c r="S24" s="26"/>
      <c r="T24" s="23">
        <f>SUM(T15:T23)</f>
        <v>259284</v>
      </c>
      <c r="U24" s="26"/>
      <c r="V24" s="23">
        <v>221552</v>
      </c>
      <c r="W24" s="24"/>
      <c r="X24" s="23">
        <v>193073</v>
      </c>
    </row>
    <row r="25" spans="1:24" s="3" customFormat="1" ht="9.9499999999999993" customHeight="1" x14ac:dyDescent="0.25">
      <c r="A25" s="2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s="3" customFormat="1" ht="15" customHeight="1" x14ac:dyDescent="0.25">
      <c r="A26" s="1"/>
      <c r="B26" s="17" t="s">
        <v>27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s="3" customFormat="1" ht="15" customHeight="1" x14ac:dyDescent="0.25">
      <c r="A27" s="1"/>
      <c r="B27" s="19" t="s">
        <v>28</v>
      </c>
      <c r="C27" s="21"/>
      <c r="D27" s="22">
        <v>0</v>
      </c>
      <c r="E27" s="21"/>
      <c r="F27" s="22">
        <v>0</v>
      </c>
      <c r="G27" s="21"/>
      <c r="H27" s="22">
        <v>0</v>
      </c>
      <c r="I27" s="21"/>
      <c r="J27" s="22">
        <v>0</v>
      </c>
      <c r="K27" s="21"/>
      <c r="L27" s="22">
        <v>0</v>
      </c>
      <c r="M27" s="21"/>
      <c r="N27" s="22">
        <v>0</v>
      </c>
      <c r="O27" s="21"/>
      <c r="P27" s="22">
        <v>0</v>
      </c>
      <c r="Q27" s="21"/>
      <c r="R27" s="22">
        <v>0</v>
      </c>
      <c r="S27" s="21"/>
      <c r="T27" s="22">
        <v>0</v>
      </c>
      <c r="U27" s="21"/>
      <c r="V27" s="22">
        <v>255</v>
      </c>
      <c r="W27" s="20"/>
      <c r="X27" s="22">
        <v>25917</v>
      </c>
    </row>
    <row r="28" spans="1:24" s="3" customFormat="1" ht="9.9499999999999993" customHeight="1" x14ac:dyDescent="0.25">
      <c r="A28" s="1"/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s="25" customFormat="1" ht="15" customHeight="1" x14ac:dyDescent="0.25">
      <c r="A29" s="1"/>
      <c r="B29" s="17" t="s">
        <v>34</v>
      </c>
      <c r="C29" s="26"/>
      <c r="D29" s="23">
        <v>0</v>
      </c>
      <c r="E29" s="26"/>
      <c r="F29" s="23">
        <v>0</v>
      </c>
      <c r="G29" s="26"/>
      <c r="H29" s="23">
        <v>0</v>
      </c>
      <c r="I29" s="26"/>
      <c r="J29" s="23">
        <v>0</v>
      </c>
      <c r="K29" s="26"/>
      <c r="L29" s="23">
        <v>0</v>
      </c>
      <c r="M29" s="26"/>
      <c r="N29" s="23">
        <v>0</v>
      </c>
      <c r="O29" s="26"/>
      <c r="P29" s="23">
        <v>0</v>
      </c>
      <c r="Q29" s="26"/>
      <c r="R29" s="23">
        <v>0</v>
      </c>
      <c r="S29" s="26"/>
      <c r="T29" s="23">
        <f>T27</f>
        <v>0</v>
      </c>
      <c r="U29" s="26"/>
      <c r="V29" s="23">
        <v>255</v>
      </c>
      <c r="W29" s="24"/>
      <c r="X29" s="23">
        <v>25917</v>
      </c>
    </row>
    <row r="30" spans="1:24" s="3" customFormat="1" ht="9.9499999999999993" customHeight="1" x14ac:dyDescent="0.25">
      <c r="A30" s="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s="3" customFormat="1" ht="15" customHeight="1" x14ac:dyDescent="0.25">
      <c r="A31" s="1"/>
      <c r="B31" s="17" t="s">
        <v>29</v>
      </c>
      <c r="C31" s="12"/>
      <c r="D31" s="18"/>
      <c r="E31" s="12"/>
      <c r="F31" s="18"/>
      <c r="G31" s="12"/>
      <c r="H31" s="18"/>
      <c r="I31" s="12"/>
      <c r="J31" s="18"/>
      <c r="K31" s="12"/>
      <c r="L31" s="18"/>
      <c r="M31" s="12"/>
      <c r="N31" s="18"/>
      <c r="O31" s="12"/>
      <c r="P31" s="18"/>
      <c r="Q31" s="12"/>
      <c r="R31" s="18"/>
      <c r="S31" s="12"/>
      <c r="T31" s="18"/>
      <c r="U31" s="12"/>
      <c r="V31" s="18"/>
      <c r="W31" s="12"/>
      <c r="X31" s="18"/>
    </row>
    <row r="32" spans="1:24" s="3" customFormat="1" ht="15" customHeight="1" x14ac:dyDescent="0.25">
      <c r="A32" s="1"/>
      <c r="B32" s="114" t="s">
        <v>22</v>
      </c>
      <c r="C32" s="21"/>
      <c r="D32" s="20">
        <v>14659</v>
      </c>
      <c r="E32" s="21"/>
      <c r="F32" s="20">
        <v>8868</v>
      </c>
      <c r="G32" s="21"/>
      <c r="H32" s="20">
        <v>0</v>
      </c>
      <c r="I32" s="21"/>
      <c r="J32" s="20">
        <v>0</v>
      </c>
      <c r="K32" s="21"/>
      <c r="L32" s="20">
        <v>0</v>
      </c>
      <c r="M32" s="21"/>
      <c r="N32" s="20">
        <v>0</v>
      </c>
      <c r="O32" s="21"/>
      <c r="P32" s="20">
        <v>0</v>
      </c>
      <c r="Q32" s="21"/>
      <c r="R32" s="20">
        <v>2377</v>
      </c>
      <c r="S32" s="21"/>
      <c r="T32" s="20">
        <v>2377</v>
      </c>
      <c r="U32" s="21"/>
      <c r="V32" s="20">
        <v>3771</v>
      </c>
      <c r="W32" s="20"/>
      <c r="X32" s="20">
        <v>4793</v>
      </c>
    </row>
    <row r="33" spans="1:24" s="3" customFormat="1" ht="15" customHeight="1" x14ac:dyDescent="0.25">
      <c r="A33" s="1"/>
      <c r="B33" s="114" t="s">
        <v>24</v>
      </c>
      <c r="C33" s="21"/>
      <c r="D33" s="20">
        <v>0</v>
      </c>
      <c r="E33" s="21"/>
      <c r="F33" s="20">
        <v>0</v>
      </c>
      <c r="G33" s="21"/>
      <c r="H33" s="20">
        <v>0</v>
      </c>
      <c r="I33" s="21"/>
      <c r="J33" s="20">
        <v>0</v>
      </c>
      <c r="K33" s="21"/>
      <c r="L33" s="20">
        <v>0</v>
      </c>
      <c r="M33" s="21"/>
      <c r="N33" s="20">
        <v>0</v>
      </c>
      <c r="O33" s="21"/>
      <c r="P33" s="20">
        <v>0</v>
      </c>
      <c r="Q33" s="21"/>
      <c r="R33" s="20">
        <v>324</v>
      </c>
      <c r="S33" s="21"/>
      <c r="T33" s="20">
        <v>9846</v>
      </c>
      <c r="U33" s="21"/>
      <c r="V33" s="20">
        <v>10123</v>
      </c>
      <c r="W33" s="20"/>
      <c r="X33" s="20">
        <v>5626</v>
      </c>
    </row>
    <row r="34" spans="1:24" s="3" customFormat="1" ht="15" customHeight="1" x14ac:dyDescent="0.25">
      <c r="A34" s="1"/>
      <c r="B34" s="114" t="s">
        <v>2</v>
      </c>
      <c r="C34" s="21"/>
      <c r="D34" s="20">
        <v>0</v>
      </c>
      <c r="E34" s="21"/>
      <c r="F34" s="20">
        <v>0</v>
      </c>
      <c r="G34" s="21"/>
      <c r="H34" s="20">
        <v>0</v>
      </c>
      <c r="I34" s="21"/>
      <c r="J34" s="20">
        <v>0</v>
      </c>
      <c r="K34" s="21"/>
      <c r="L34" s="20">
        <v>0</v>
      </c>
      <c r="M34" s="21"/>
      <c r="N34" s="20">
        <v>0</v>
      </c>
      <c r="O34" s="21"/>
      <c r="P34" s="20">
        <v>0</v>
      </c>
      <c r="Q34" s="21"/>
      <c r="R34" s="20">
        <v>0</v>
      </c>
      <c r="S34" s="21"/>
      <c r="T34" s="20">
        <v>0</v>
      </c>
      <c r="U34" s="21"/>
      <c r="V34" s="20">
        <v>0</v>
      </c>
      <c r="W34" s="20"/>
      <c r="X34" s="20">
        <v>0</v>
      </c>
    </row>
    <row r="35" spans="1:24" s="3" customFormat="1" ht="15" customHeight="1" x14ac:dyDescent="0.25">
      <c r="A35" s="1"/>
      <c r="B35" s="114" t="s">
        <v>30</v>
      </c>
      <c r="C35" s="21"/>
      <c r="D35" s="20">
        <v>1374</v>
      </c>
      <c r="E35" s="21"/>
      <c r="F35" s="20">
        <v>3293</v>
      </c>
      <c r="G35" s="21"/>
      <c r="H35" s="20">
        <v>8526</v>
      </c>
      <c r="I35" s="21"/>
      <c r="J35" s="20">
        <v>11737</v>
      </c>
      <c r="K35" s="21"/>
      <c r="L35" s="20">
        <v>11582</v>
      </c>
      <c r="M35" s="21"/>
      <c r="N35" s="20">
        <v>11451</v>
      </c>
      <c r="O35" s="21"/>
      <c r="P35" s="20">
        <v>11367</v>
      </c>
      <c r="Q35" s="21"/>
      <c r="R35" s="20">
        <v>19395</v>
      </c>
      <c r="S35" s="21"/>
      <c r="T35" s="20">
        <v>19291</v>
      </c>
      <c r="U35" s="21"/>
      <c r="V35" s="20">
        <v>14787</v>
      </c>
      <c r="W35" s="20"/>
      <c r="X35" s="20">
        <v>11456</v>
      </c>
    </row>
    <row r="36" spans="1:24" s="3" customFormat="1" ht="15" customHeight="1" x14ac:dyDescent="0.25">
      <c r="A36" s="1"/>
      <c r="B36" s="114" t="s">
        <v>25</v>
      </c>
      <c r="C36" s="21"/>
      <c r="D36" s="20">
        <v>41682</v>
      </c>
      <c r="E36" s="21"/>
      <c r="F36" s="20">
        <v>32826</v>
      </c>
      <c r="G36" s="21"/>
      <c r="H36" s="20">
        <v>20748</v>
      </c>
      <c r="I36" s="21"/>
      <c r="J36" s="20">
        <v>13225</v>
      </c>
      <c r="K36" s="21"/>
      <c r="L36" s="20">
        <v>12663</v>
      </c>
      <c r="M36" s="21"/>
      <c r="N36" s="20">
        <v>11983</v>
      </c>
      <c r="O36" s="21"/>
      <c r="P36" s="20">
        <v>9501</v>
      </c>
      <c r="Q36" s="21"/>
      <c r="R36" s="20">
        <v>11460</v>
      </c>
      <c r="S36" s="21"/>
      <c r="T36" s="20">
        <v>9556</v>
      </c>
      <c r="U36" s="21"/>
      <c r="V36" s="20">
        <v>18973</v>
      </c>
      <c r="W36" s="20"/>
      <c r="X36" s="20">
        <v>12263</v>
      </c>
    </row>
    <row r="37" spans="1:24" s="3" customFormat="1" ht="15" customHeight="1" x14ac:dyDescent="0.25">
      <c r="A37" s="1"/>
      <c r="B37" s="114" t="s">
        <v>9</v>
      </c>
      <c r="C37" s="21"/>
      <c r="D37" s="20">
        <v>892</v>
      </c>
      <c r="E37" s="21"/>
      <c r="F37" s="20">
        <v>1027</v>
      </c>
      <c r="G37" s="21"/>
      <c r="H37" s="20">
        <v>1239</v>
      </c>
      <c r="I37" s="21"/>
      <c r="J37" s="20">
        <v>1373</v>
      </c>
      <c r="K37" s="21"/>
      <c r="L37" s="20">
        <v>1373</v>
      </c>
      <c r="M37" s="21"/>
      <c r="N37" s="20">
        <v>1474</v>
      </c>
      <c r="O37" s="21"/>
      <c r="P37" s="20">
        <v>2885</v>
      </c>
      <c r="Q37" s="21"/>
      <c r="R37" s="20">
        <v>2364</v>
      </c>
      <c r="S37" s="21"/>
      <c r="T37" s="20">
        <v>12672</v>
      </c>
      <c r="U37" s="21"/>
      <c r="V37" s="20">
        <v>12172</v>
      </c>
      <c r="W37" s="20"/>
      <c r="X37" s="20">
        <v>11679</v>
      </c>
    </row>
    <row r="38" spans="1:24" s="3" customFormat="1" ht="15" customHeight="1" x14ac:dyDescent="0.25">
      <c r="A38" s="1"/>
      <c r="B38" s="114" t="s">
        <v>26</v>
      </c>
      <c r="C38" s="21"/>
      <c r="D38" s="20">
        <v>398</v>
      </c>
      <c r="E38" s="21"/>
      <c r="F38" s="20">
        <v>388</v>
      </c>
      <c r="G38" s="21"/>
      <c r="H38" s="20">
        <v>40</v>
      </c>
      <c r="I38" s="21"/>
      <c r="J38" s="20">
        <v>69</v>
      </c>
      <c r="K38" s="21"/>
      <c r="L38" s="20">
        <v>2080</v>
      </c>
      <c r="M38" s="21"/>
      <c r="N38" s="20">
        <v>2893</v>
      </c>
      <c r="O38" s="21"/>
      <c r="P38" s="20">
        <v>2893</v>
      </c>
      <c r="Q38" s="21"/>
      <c r="R38" s="20">
        <v>2905</v>
      </c>
      <c r="S38" s="21"/>
      <c r="T38" s="20">
        <v>2917</v>
      </c>
      <c r="U38" s="21"/>
      <c r="V38" s="20">
        <v>2988</v>
      </c>
      <c r="W38" s="20"/>
      <c r="X38" s="20">
        <v>8320</v>
      </c>
    </row>
    <row r="39" spans="1:24" s="29" customFormat="1" ht="9.9499999999999993" customHeight="1" x14ac:dyDescent="0.25">
      <c r="A39" s="1"/>
      <c r="B39" s="27"/>
      <c r="C39" s="28"/>
      <c r="D39" s="4"/>
      <c r="E39" s="28"/>
      <c r="F39" s="4"/>
      <c r="G39" s="28"/>
      <c r="H39" s="4"/>
      <c r="I39" s="28"/>
      <c r="J39" s="4"/>
      <c r="K39" s="28"/>
      <c r="L39" s="4"/>
      <c r="M39" s="28"/>
      <c r="N39" s="4"/>
      <c r="O39" s="28"/>
      <c r="P39" s="4"/>
      <c r="Q39" s="28"/>
      <c r="R39" s="4"/>
      <c r="S39" s="28"/>
      <c r="T39" s="4"/>
      <c r="U39" s="28"/>
      <c r="V39" s="4"/>
      <c r="W39" s="28"/>
      <c r="X39" s="4"/>
    </row>
    <row r="40" spans="1:24" s="3" customFormat="1" ht="15" customHeight="1" x14ac:dyDescent="0.25">
      <c r="A40" s="1"/>
      <c r="B40" s="114" t="s">
        <v>31</v>
      </c>
      <c r="C40" s="21"/>
      <c r="D40" s="20">
        <v>0</v>
      </c>
      <c r="E40" s="21"/>
      <c r="F40" s="20">
        <v>0</v>
      </c>
      <c r="G40" s="21"/>
      <c r="H40" s="20">
        <v>0</v>
      </c>
      <c r="I40" s="21"/>
      <c r="J40" s="20">
        <v>0</v>
      </c>
      <c r="K40" s="21"/>
      <c r="L40" s="20">
        <v>0</v>
      </c>
      <c r="M40" s="21"/>
      <c r="N40" s="20">
        <v>0</v>
      </c>
      <c r="O40" s="21"/>
      <c r="P40" s="20">
        <v>0</v>
      </c>
      <c r="Q40" s="21"/>
      <c r="R40" s="20">
        <v>0</v>
      </c>
      <c r="S40" s="21"/>
      <c r="T40" s="20">
        <v>0</v>
      </c>
      <c r="U40" s="21"/>
      <c r="V40" s="20">
        <v>0</v>
      </c>
      <c r="W40" s="20"/>
      <c r="X40" s="20">
        <v>0</v>
      </c>
    </row>
    <row r="41" spans="1:24" s="3" customFormat="1" ht="15" customHeight="1" x14ac:dyDescent="0.25">
      <c r="A41" s="1"/>
      <c r="B41" s="114" t="s">
        <v>33</v>
      </c>
      <c r="C41" s="21"/>
      <c r="D41" s="20">
        <v>37770</v>
      </c>
      <c r="E41" s="21"/>
      <c r="F41" s="20">
        <v>39945</v>
      </c>
      <c r="G41" s="21"/>
      <c r="H41" s="20">
        <v>39024</v>
      </c>
      <c r="I41" s="21"/>
      <c r="J41" s="20">
        <v>38702</v>
      </c>
      <c r="K41" s="21"/>
      <c r="L41" s="20">
        <v>20228</v>
      </c>
      <c r="M41" s="21"/>
      <c r="N41" s="20">
        <v>17074</v>
      </c>
      <c r="O41" s="21"/>
      <c r="P41" s="20">
        <v>18102</v>
      </c>
      <c r="Q41" s="21"/>
      <c r="R41" s="20">
        <v>18540</v>
      </c>
      <c r="S41" s="21"/>
      <c r="T41" s="20">
        <v>15460</v>
      </c>
      <c r="U41" s="21"/>
      <c r="V41" s="20">
        <v>19070</v>
      </c>
      <c r="W41" s="20"/>
      <c r="X41" s="20">
        <v>11785</v>
      </c>
    </row>
    <row r="42" spans="1:24" s="3" customFormat="1" ht="15" customHeight="1" x14ac:dyDescent="0.25">
      <c r="A42" s="1"/>
      <c r="B42" s="114" t="s">
        <v>32</v>
      </c>
      <c r="C42" s="21"/>
      <c r="D42" s="22">
        <v>41736</v>
      </c>
      <c r="E42" s="21"/>
      <c r="F42" s="22">
        <v>40724</v>
      </c>
      <c r="G42" s="21"/>
      <c r="H42" s="22">
        <v>39790</v>
      </c>
      <c r="I42" s="21"/>
      <c r="J42" s="22">
        <v>37985</v>
      </c>
      <c r="K42" s="21"/>
      <c r="L42" s="22">
        <v>36134</v>
      </c>
      <c r="M42" s="21"/>
      <c r="N42" s="22">
        <v>34250</v>
      </c>
      <c r="O42" s="21"/>
      <c r="P42" s="22">
        <v>32757</v>
      </c>
      <c r="Q42" s="21"/>
      <c r="R42" s="22">
        <v>29217</v>
      </c>
      <c r="S42" s="21"/>
      <c r="T42" s="22">
        <v>27756</v>
      </c>
      <c r="U42" s="21"/>
      <c r="V42" s="22">
        <v>21849</v>
      </c>
      <c r="W42" s="20"/>
      <c r="X42" s="22">
        <v>48073</v>
      </c>
    </row>
    <row r="43" spans="1:24" s="25" customFormat="1" ht="9.9499999999999993" customHeight="1" x14ac:dyDescent="0.25">
      <c r="A43" s="30"/>
      <c r="B43" s="31"/>
      <c r="C43" s="12"/>
      <c r="D43" s="18"/>
      <c r="E43" s="12"/>
      <c r="F43" s="18"/>
      <c r="G43" s="12"/>
      <c r="H43" s="3"/>
      <c r="I43" s="12"/>
      <c r="J43" s="3"/>
      <c r="K43" s="12"/>
      <c r="L43" s="3"/>
      <c r="M43" s="12"/>
      <c r="N43" s="3"/>
      <c r="O43" s="12"/>
      <c r="P43" s="18"/>
      <c r="Q43" s="12"/>
      <c r="R43" s="18"/>
      <c r="S43" s="12"/>
      <c r="T43" s="18"/>
      <c r="U43" s="12"/>
      <c r="V43" s="18"/>
      <c r="W43" s="12"/>
      <c r="X43" s="18"/>
    </row>
    <row r="44" spans="1:24" s="3" customFormat="1" ht="15" customHeight="1" x14ac:dyDescent="0.25">
      <c r="A44" s="1"/>
      <c r="B44" s="17" t="s">
        <v>35</v>
      </c>
      <c r="C44" s="26"/>
      <c r="D44" s="23">
        <v>138511</v>
      </c>
      <c r="E44" s="26"/>
      <c r="F44" s="23">
        <v>127071</v>
      </c>
      <c r="G44" s="26"/>
      <c r="H44" s="23">
        <v>109367</v>
      </c>
      <c r="I44" s="26"/>
      <c r="J44" s="23">
        <v>103091</v>
      </c>
      <c r="K44" s="26"/>
      <c r="L44" s="23">
        <v>84060</v>
      </c>
      <c r="M44" s="26"/>
      <c r="N44" s="23">
        <f>SUM(N34:N42)</f>
        <v>79125</v>
      </c>
      <c r="O44" s="26"/>
      <c r="P44" s="23">
        <v>77505</v>
      </c>
      <c r="Q44" s="26"/>
      <c r="R44" s="23">
        <v>86582</v>
      </c>
      <c r="S44" s="26"/>
      <c r="T44" s="23">
        <v>99875</v>
      </c>
      <c r="U44" s="26"/>
      <c r="V44" s="23">
        <v>103733</v>
      </c>
      <c r="W44" s="24"/>
      <c r="X44" s="23">
        <v>113995</v>
      </c>
    </row>
    <row r="45" spans="1:24" s="3" customFormat="1" ht="9.9499999999999993" customHeight="1" x14ac:dyDescent="0.25">
      <c r="A45" s="1"/>
      <c r="C45" s="12"/>
      <c r="D45" s="4"/>
      <c r="E45" s="12"/>
      <c r="F45" s="4"/>
      <c r="G45" s="12"/>
      <c r="I45" s="12"/>
      <c r="K45" s="12"/>
      <c r="M45" s="12"/>
      <c r="O45" s="12"/>
      <c r="P45" s="4"/>
      <c r="Q45" s="12"/>
      <c r="R45" s="4"/>
      <c r="S45" s="12"/>
      <c r="T45" s="4"/>
      <c r="U45" s="12"/>
      <c r="V45" s="4"/>
      <c r="W45" s="12"/>
      <c r="X45" s="4"/>
    </row>
    <row r="46" spans="1:24" s="3" customFormat="1" ht="15" customHeight="1" thickBot="1" x14ac:dyDescent="0.3">
      <c r="A46" s="1"/>
      <c r="B46" s="17" t="s">
        <v>36</v>
      </c>
      <c r="C46" s="26"/>
      <c r="D46" s="32">
        <v>484679</v>
      </c>
      <c r="E46" s="26"/>
      <c r="F46" s="32">
        <v>472748</v>
      </c>
      <c r="G46" s="26"/>
      <c r="H46" s="32">
        <v>424648</v>
      </c>
      <c r="I46" s="26"/>
      <c r="J46" s="32">
        <v>429991</v>
      </c>
      <c r="K46" s="26"/>
      <c r="L46" s="32">
        <v>427538</v>
      </c>
      <c r="M46" s="26"/>
      <c r="N46" s="32">
        <v>396003</v>
      </c>
      <c r="O46" s="26"/>
      <c r="P46" s="32">
        <v>384332</v>
      </c>
      <c r="Q46" s="26"/>
      <c r="R46" s="32">
        <v>376604</v>
      </c>
      <c r="S46" s="26"/>
      <c r="T46" s="32">
        <v>359159</v>
      </c>
      <c r="U46" s="26"/>
      <c r="V46" s="32">
        <v>325540</v>
      </c>
      <c r="W46" s="24"/>
      <c r="X46" s="32">
        <v>332985</v>
      </c>
    </row>
    <row r="47" spans="1:24" s="3" customFormat="1" ht="15" customHeight="1" thickTop="1" x14ac:dyDescent="0.25">
      <c r="A47" s="1"/>
      <c r="C47" s="12"/>
      <c r="D47" s="33"/>
      <c r="E47" s="12"/>
      <c r="F47" s="33"/>
      <c r="G47" s="12"/>
      <c r="H47" s="33"/>
      <c r="I47" s="12"/>
      <c r="J47" s="33"/>
      <c r="K47" s="12"/>
      <c r="L47" s="33"/>
      <c r="M47" s="12"/>
      <c r="N47" s="33"/>
      <c r="O47" s="12"/>
      <c r="P47" s="33"/>
      <c r="Q47" s="12"/>
      <c r="R47" s="33"/>
      <c r="S47" s="12"/>
      <c r="T47" s="33"/>
      <c r="U47" s="12"/>
      <c r="V47" s="33"/>
      <c r="W47" s="12"/>
      <c r="X47" s="33"/>
    </row>
    <row r="48" spans="1:24" s="29" customFormat="1" ht="15" customHeight="1" x14ac:dyDescent="0.25">
      <c r="A48" s="1"/>
      <c r="B48" s="27"/>
      <c r="C48" s="28"/>
      <c r="D48" s="4"/>
      <c r="E48" s="28"/>
      <c r="F48" s="4"/>
      <c r="G48" s="28"/>
      <c r="H48" s="4"/>
      <c r="I48" s="28"/>
      <c r="J48" s="4"/>
      <c r="K48" s="28"/>
      <c r="L48" s="4"/>
      <c r="M48" s="28"/>
      <c r="N48" s="4"/>
      <c r="O48" s="28"/>
      <c r="P48" s="4"/>
      <c r="Q48" s="28"/>
      <c r="R48" s="4"/>
      <c r="S48" s="28"/>
      <c r="T48" s="4"/>
      <c r="U48" s="28"/>
      <c r="V48" s="4"/>
      <c r="W48" s="28"/>
      <c r="X48" s="4"/>
    </row>
    <row r="49" spans="1:24" s="29" customFormat="1" ht="15" customHeight="1" x14ac:dyDescent="0.25">
      <c r="A49" s="1"/>
      <c r="B49" s="3"/>
      <c r="C49" s="16"/>
      <c r="D49" s="172"/>
      <c r="E49" s="172"/>
      <c r="F49" s="172"/>
      <c r="G49" s="172"/>
      <c r="H49" s="172" t="s">
        <v>18</v>
      </c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</row>
    <row r="50" spans="1:24" s="3" customFormat="1" ht="15" customHeight="1" x14ac:dyDescent="0.25">
      <c r="A50" s="1"/>
      <c r="B50" s="11"/>
      <c r="C50" s="5"/>
      <c r="D50" s="12"/>
      <c r="E50" s="5"/>
      <c r="F50" s="12"/>
      <c r="G50" s="5"/>
      <c r="H50" s="12"/>
      <c r="I50" s="5"/>
      <c r="J50" s="12"/>
      <c r="K50" s="5"/>
      <c r="L50" s="12"/>
      <c r="M50" s="5"/>
      <c r="N50" s="12"/>
      <c r="O50" s="5"/>
      <c r="P50" s="12"/>
      <c r="Q50" s="5"/>
      <c r="R50" s="12"/>
      <c r="S50" s="5"/>
      <c r="T50" s="12"/>
      <c r="U50" s="5"/>
      <c r="V50" s="12"/>
      <c r="W50" s="5"/>
      <c r="X50" s="12"/>
    </row>
    <row r="51" spans="1:24" s="34" customFormat="1" ht="15" customHeight="1" x14ac:dyDescent="0.25">
      <c r="A51" s="29"/>
      <c r="B51" s="14"/>
      <c r="C51" s="16"/>
      <c r="D51" s="15">
        <v>44834</v>
      </c>
      <c r="E51" s="16"/>
      <c r="F51" s="15">
        <v>44742</v>
      </c>
      <c r="G51" s="16"/>
      <c r="H51" s="15">
        <v>44651</v>
      </c>
      <c r="I51" s="16"/>
      <c r="J51" s="15">
        <v>44561</v>
      </c>
      <c r="K51" s="16"/>
      <c r="L51" s="15">
        <v>44469</v>
      </c>
      <c r="M51" s="16"/>
      <c r="N51" s="15">
        <v>44377</v>
      </c>
      <c r="O51" s="16"/>
      <c r="P51" s="15">
        <v>44286</v>
      </c>
      <c r="Q51" s="16"/>
      <c r="R51" s="15">
        <v>44196</v>
      </c>
      <c r="S51" s="16"/>
      <c r="T51" s="15">
        <v>44104</v>
      </c>
      <c r="U51" s="16"/>
      <c r="V51" s="15">
        <v>43830</v>
      </c>
      <c r="W51" s="16"/>
      <c r="X51" s="15">
        <v>43465</v>
      </c>
    </row>
    <row r="52" spans="1:24" s="34" customFormat="1" ht="15" customHeight="1" x14ac:dyDescent="0.25">
      <c r="A52" s="29"/>
      <c r="B52" s="14"/>
      <c r="C52" s="5"/>
      <c r="D52" s="12"/>
      <c r="E52" s="5"/>
      <c r="F52" s="12"/>
      <c r="G52" s="5"/>
      <c r="H52" s="12"/>
      <c r="I52" s="5"/>
      <c r="J52" s="12"/>
      <c r="K52" s="5"/>
      <c r="L52" s="12"/>
      <c r="M52" s="5"/>
      <c r="N52" s="12"/>
      <c r="O52" s="5"/>
      <c r="P52" s="12"/>
      <c r="Q52" s="5"/>
      <c r="R52" s="12"/>
      <c r="S52" s="5"/>
      <c r="T52" s="12"/>
      <c r="U52" s="5"/>
      <c r="V52" s="12"/>
      <c r="W52" s="5"/>
      <c r="X52" s="12"/>
    </row>
    <row r="53" spans="1:24" s="14" customFormat="1" ht="15" customHeight="1" x14ac:dyDescent="0.25">
      <c r="A53" s="13"/>
      <c r="B53" s="17" t="s">
        <v>38</v>
      </c>
      <c r="C53" s="5"/>
      <c r="D53" s="12"/>
      <c r="E53" s="5"/>
      <c r="F53" s="12"/>
      <c r="G53" s="5"/>
      <c r="H53" s="12"/>
      <c r="I53" s="5"/>
      <c r="J53" s="12"/>
      <c r="K53" s="5"/>
      <c r="L53" s="12"/>
      <c r="M53" s="5"/>
      <c r="N53" s="12"/>
      <c r="O53" s="5"/>
      <c r="P53" s="12"/>
      <c r="Q53" s="5"/>
      <c r="R53" s="12"/>
      <c r="S53" s="5"/>
      <c r="T53" s="12"/>
      <c r="U53" s="5"/>
      <c r="V53" s="12"/>
      <c r="W53" s="5"/>
      <c r="X53" s="12"/>
    </row>
    <row r="54" spans="1:24" s="14" customFormat="1" ht="15" customHeight="1" x14ac:dyDescent="0.25">
      <c r="A54" s="13"/>
      <c r="B54" s="17" t="s">
        <v>20</v>
      </c>
      <c r="C54" s="5"/>
      <c r="D54" s="12"/>
      <c r="E54" s="5"/>
      <c r="F54" s="12"/>
      <c r="G54" s="5"/>
      <c r="H54" s="12"/>
      <c r="I54" s="5"/>
      <c r="J54" s="12"/>
      <c r="K54" s="5"/>
      <c r="L54" s="12"/>
      <c r="M54" s="5"/>
      <c r="N54" s="12"/>
      <c r="O54" s="5"/>
      <c r="P54" s="12"/>
      <c r="Q54" s="5"/>
      <c r="R54" s="12"/>
      <c r="S54" s="5"/>
      <c r="T54" s="12"/>
      <c r="U54" s="5"/>
      <c r="V54" s="12"/>
      <c r="W54" s="5"/>
      <c r="X54" s="12"/>
    </row>
    <row r="55" spans="1:24" s="3" customFormat="1" ht="15" customHeight="1" x14ac:dyDescent="0.25">
      <c r="A55" s="1"/>
      <c r="B55" s="114" t="s">
        <v>39</v>
      </c>
      <c r="C55" s="21"/>
      <c r="D55" s="20">
        <v>8745</v>
      </c>
      <c r="E55" s="21"/>
      <c r="F55" s="20">
        <v>8381</v>
      </c>
      <c r="G55" s="21"/>
      <c r="H55" s="20">
        <v>9893</v>
      </c>
      <c r="I55" s="21"/>
      <c r="J55" s="20">
        <v>10087</v>
      </c>
      <c r="K55" s="21"/>
      <c r="L55" s="20">
        <v>11929</v>
      </c>
      <c r="M55" s="21"/>
      <c r="N55" s="20">
        <v>14239</v>
      </c>
      <c r="O55" s="21"/>
      <c r="P55" s="20">
        <v>13447</v>
      </c>
      <c r="Q55" s="21"/>
      <c r="R55" s="20">
        <v>11151</v>
      </c>
      <c r="S55" s="21"/>
      <c r="T55" s="20">
        <v>46289</v>
      </c>
      <c r="U55" s="21"/>
      <c r="V55" s="20">
        <v>23927</v>
      </c>
      <c r="W55" s="20"/>
      <c r="X55" s="20">
        <v>31445</v>
      </c>
    </row>
    <row r="56" spans="1:24" s="3" customFormat="1" ht="15" customHeight="1" x14ac:dyDescent="0.25">
      <c r="A56" s="1"/>
      <c r="B56" s="114" t="s">
        <v>125</v>
      </c>
      <c r="C56" s="21"/>
      <c r="D56" s="20">
        <v>10530</v>
      </c>
      <c r="E56" s="21"/>
      <c r="F56" s="20">
        <v>10539</v>
      </c>
      <c r="G56" s="21"/>
      <c r="H56" s="20">
        <v>10556</v>
      </c>
      <c r="I56" s="21"/>
      <c r="J56" s="20">
        <v>10546</v>
      </c>
      <c r="K56" s="21"/>
      <c r="L56" s="20">
        <v>10510</v>
      </c>
      <c r="M56" s="21"/>
      <c r="N56" s="20">
        <v>10500</v>
      </c>
      <c r="O56" s="21"/>
      <c r="P56" s="20">
        <v>10490</v>
      </c>
      <c r="Q56" s="21"/>
      <c r="R56" s="20">
        <v>7765</v>
      </c>
      <c r="S56" s="21"/>
      <c r="T56" s="20"/>
      <c r="U56" s="21"/>
      <c r="V56" s="20">
        <v>0</v>
      </c>
      <c r="W56" s="20"/>
      <c r="X56" s="20">
        <v>0</v>
      </c>
    </row>
    <row r="57" spans="1:24" s="3" customFormat="1" ht="15" customHeight="1" x14ac:dyDescent="0.25">
      <c r="A57" s="1"/>
      <c r="B57" s="114" t="s">
        <v>40</v>
      </c>
      <c r="C57" s="21"/>
      <c r="D57" s="20">
        <v>5698</v>
      </c>
      <c r="E57" s="21"/>
      <c r="F57" s="20">
        <v>5459</v>
      </c>
      <c r="G57" s="21"/>
      <c r="H57" s="20">
        <v>3770</v>
      </c>
      <c r="I57" s="21"/>
      <c r="J57" s="20">
        <v>4086</v>
      </c>
      <c r="K57" s="21"/>
      <c r="L57" s="20">
        <v>1236</v>
      </c>
      <c r="M57" s="21"/>
      <c r="N57" s="20">
        <v>2054</v>
      </c>
      <c r="O57" s="21"/>
      <c r="P57" s="20">
        <v>2750</v>
      </c>
      <c r="Q57" s="21"/>
      <c r="R57" s="20">
        <v>2733</v>
      </c>
      <c r="S57" s="21"/>
      <c r="T57" s="20">
        <v>2688</v>
      </c>
      <c r="U57" s="21"/>
      <c r="V57" s="20">
        <v>2753</v>
      </c>
      <c r="W57" s="20"/>
      <c r="X57" s="20">
        <v>0</v>
      </c>
    </row>
    <row r="58" spans="1:24" s="3" customFormat="1" ht="15" customHeight="1" x14ac:dyDescent="0.25">
      <c r="A58" s="1"/>
      <c r="B58" s="114" t="s">
        <v>41</v>
      </c>
      <c r="C58" s="21"/>
      <c r="D58" s="20">
        <v>60188</v>
      </c>
      <c r="E58" s="21"/>
      <c r="F58" s="20">
        <v>80728</v>
      </c>
      <c r="G58" s="21"/>
      <c r="H58" s="20">
        <v>63422</v>
      </c>
      <c r="I58" s="21"/>
      <c r="J58" s="20">
        <v>62497</v>
      </c>
      <c r="K58" s="21"/>
      <c r="L58" s="20">
        <v>64150</v>
      </c>
      <c r="M58" s="21"/>
      <c r="N58" s="20">
        <v>53206</v>
      </c>
      <c r="O58" s="21"/>
      <c r="P58" s="20">
        <v>56117</v>
      </c>
      <c r="Q58" s="21"/>
      <c r="R58" s="20">
        <v>55832</v>
      </c>
      <c r="S58" s="21"/>
      <c r="T58" s="20">
        <v>33897</v>
      </c>
      <c r="U58" s="21"/>
      <c r="V58" s="20">
        <v>34674</v>
      </c>
      <c r="W58" s="20"/>
      <c r="X58" s="20">
        <v>25217</v>
      </c>
    </row>
    <row r="59" spans="1:24" s="3" customFormat="1" ht="15" customHeight="1" x14ac:dyDescent="0.25">
      <c r="A59" s="1"/>
      <c r="B59" s="114" t="s">
        <v>42</v>
      </c>
      <c r="C59" s="21"/>
      <c r="D59" s="20">
        <v>10005</v>
      </c>
      <c r="E59" s="21"/>
      <c r="F59" s="20">
        <v>0</v>
      </c>
      <c r="G59" s="21"/>
      <c r="H59" s="20">
        <v>1022</v>
      </c>
      <c r="I59" s="21"/>
      <c r="J59" s="20">
        <v>1110</v>
      </c>
      <c r="K59" s="21"/>
      <c r="L59" s="20">
        <v>1957</v>
      </c>
      <c r="M59" s="21"/>
      <c r="N59" s="20">
        <v>2000</v>
      </c>
      <c r="O59" s="21"/>
      <c r="P59" s="20">
        <v>1290</v>
      </c>
      <c r="Q59" s="21"/>
      <c r="R59" s="20">
        <v>1971</v>
      </c>
      <c r="S59" s="21"/>
      <c r="T59" s="20">
        <v>5632</v>
      </c>
      <c r="U59" s="21"/>
      <c r="V59" s="20">
        <v>1655</v>
      </c>
      <c r="W59" s="20"/>
      <c r="X59" s="20">
        <v>2036</v>
      </c>
    </row>
    <row r="60" spans="1:24" s="3" customFormat="1" ht="15" customHeight="1" x14ac:dyDescent="0.25">
      <c r="A60" s="1"/>
      <c r="B60" s="114" t="s">
        <v>2</v>
      </c>
      <c r="C60" s="21"/>
      <c r="D60" s="20">
        <v>373</v>
      </c>
      <c r="E60" s="21"/>
      <c r="F60" s="20">
        <v>376</v>
      </c>
      <c r="G60" s="21"/>
      <c r="H60" s="20">
        <v>100</v>
      </c>
      <c r="I60" s="21"/>
      <c r="J60" s="20">
        <v>6</v>
      </c>
      <c r="K60" s="21"/>
      <c r="L60" s="20">
        <v>1451</v>
      </c>
      <c r="M60" s="21"/>
      <c r="N60" s="20">
        <v>83</v>
      </c>
      <c r="O60" s="21"/>
      <c r="P60" s="20">
        <v>84</v>
      </c>
      <c r="Q60" s="21"/>
      <c r="R60" s="20">
        <v>948</v>
      </c>
      <c r="S60" s="21"/>
      <c r="T60" s="20">
        <v>1308</v>
      </c>
      <c r="U60" s="21"/>
      <c r="V60" s="20">
        <v>3250</v>
      </c>
      <c r="W60" s="20"/>
      <c r="X60" s="20">
        <v>3</v>
      </c>
    </row>
    <row r="61" spans="1:24" s="3" customFormat="1" ht="15" customHeight="1" x14ac:dyDescent="0.25">
      <c r="A61" s="1"/>
      <c r="B61" s="114" t="s">
        <v>43</v>
      </c>
      <c r="C61" s="21"/>
      <c r="D61" s="20">
        <v>7246</v>
      </c>
      <c r="E61" s="21"/>
      <c r="F61" s="20">
        <v>4006</v>
      </c>
      <c r="G61" s="21"/>
      <c r="H61" s="20">
        <v>3093</v>
      </c>
      <c r="I61" s="21"/>
      <c r="J61" s="20">
        <v>9107</v>
      </c>
      <c r="K61" s="21"/>
      <c r="L61" s="20">
        <v>9683</v>
      </c>
      <c r="M61" s="21"/>
      <c r="N61" s="20">
        <v>7481</v>
      </c>
      <c r="O61" s="21"/>
      <c r="P61" s="20">
        <v>11130</v>
      </c>
      <c r="Q61" s="21"/>
      <c r="R61" s="20">
        <v>9204</v>
      </c>
      <c r="S61" s="21"/>
      <c r="T61" s="20">
        <v>7604</v>
      </c>
      <c r="U61" s="21"/>
      <c r="V61" s="20">
        <v>12068</v>
      </c>
      <c r="W61" s="20"/>
      <c r="X61" s="20">
        <v>9035</v>
      </c>
    </row>
    <row r="62" spans="1:24" s="3" customFormat="1" ht="15" customHeight="1" x14ac:dyDescent="0.25">
      <c r="A62" s="1"/>
      <c r="B62" s="114" t="s">
        <v>44</v>
      </c>
      <c r="C62" s="21"/>
      <c r="D62" s="20">
        <v>2410</v>
      </c>
      <c r="E62" s="21"/>
      <c r="F62" s="20">
        <v>3590</v>
      </c>
      <c r="G62" s="21"/>
      <c r="H62" s="20">
        <v>5786</v>
      </c>
      <c r="I62" s="21"/>
      <c r="J62" s="20">
        <v>7129</v>
      </c>
      <c r="K62" s="21"/>
      <c r="L62" s="20">
        <v>8056</v>
      </c>
      <c r="M62" s="21"/>
      <c r="N62" s="20">
        <v>6465</v>
      </c>
      <c r="O62" s="21"/>
      <c r="P62" s="20">
        <v>3806</v>
      </c>
      <c r="Q62" s="21"/>
      <c r="R62" s="20">
        <v>6331</v>
      </c>
      <c r="S62" s="21"/>
      <c r="T62" s="20">
        <v>7134</v>
      </c>
      <c r="U62" s="21"/>
      <c r="V62" s="20">
        <v>2956</v>
      </c>
      <c r="W62" s="20"/>
      <c r="X62" s="20">
        <v>5483</v>
      </c>
    </row>
    <row r="63" spans="1:24" s="3" customFormat="1" ht="15" customHeight="1" x14ac:dyDescent="0.25">
      <c r="A63" s="1"/>
      <c r="B63" s="114" t="s">
        <v>45</v>
      </c>
      <c r="C63" s="21"/>
      <c r="D63" s="20">
        <v>25839</v>
      </c>
      <c r="E63" s="21"/>
      <c r="F63" s="20">
        <v>23765</v>
      </c>
      <c r="G63" s="21"/>
      <c r="H63" s="20">
        <v>27424</v>
      </c>
      <c r="I63" s="21"/>
      <c r="J63" s="20">
        <v>24660</v>
      </c>
      <c r="K63" s="21"/>
      <c r="L63" s="20">
        <v>23400</v>
      </c>
      <c r="M63" s="21"/>
      <c r="N63" s="20">
        <v>21185</v>
      </c>
      <c r="O63" s="21"/>
      <c r="P63" s="20">
        <v>17961</v>
      </c>
      <c r="Q63" s="21"/>
      <c r="R63" s="20">
        <v>18976</v>
      </c>
      <c r="S63" s="21"/>
      <c r="T63" s="20">
        <v>20511</v>
      </c>
      <c r="U63" s="21"/>
      <c r="V63" s="20">
        <v>13859</v>
      </c>
      <c r="W63" s="20"/>
      <c r="X63" s="20">
        <v>16487</v>
      </c>
    </row>
    <row r="64" spans="1:24" s="3" customFormat="1" ht="15" customHeight="1" x14ac:dyDescent="0.25">
      <c r="A64" s="1"/>
      <c r="B64" s="114" t="s">
        <v>46</v>
      </c>
      <c r="C64" s="21"/>
      <c r="D64" s="20">
        <v>2728</v>
      </c>
      <c r="E64" s="21"/>
      <c r="F64" s="20">
        <v>2619</v>
      </c>
      <c r="G64" s="21"/>
      <c r="H64" s="20">
        <v>2623</v>
      </c>
      <c r="I64" s="21"/>
      <c r="J64" s="20">
        <v>2450</v>
      </c>
      <c r="K64" s="21"/>
      <c r="L64" s="20">
        <v>2354</v>
      </c>
      <c r="M64" s="21"/>
      <c r="N64" s="20">
        <v>3890</v>
      </c>
      <c r="O64" s="21"/>
      <c r="P64" s="20">
        <v>3595</v>
      </c>
      <c r="Q64" s="21"/>
      <c r="R64" s="20">
        <v>2745</v>
      </c>
      <c r="S64" s="21"/>
      <c r="T64" s="20">
        <v>2531</v>
      </c>
      <c r="U64" s="21"/>
      <c r="V64" s="20">
        <v>2765</v>
      </c>
      <c r="W64" s="20"/>
      <c r="X64" s="20">
        <v>1768</v>
      </c>
    </row>
    <row r="65" spans="1:24" s="3" customFormat="1" ht="15" customHeight="1" x14ac:dyDescent="0.25">
      <c r="A65" s="1"/>
      <c r="B65" s="114" t="s">
        <v>25</v>
      </c>
      <c r="C65" s="21"/>
      <c r="D65" s="20">
        <v>45826</v>
      </c>
      <c r="E65" s="21"/>
      <c r="F65" s="20">
        <v>42563</v>
      </c>
      <c r="G65" s="21"/>
      <c r="H65" s="20">
        <v>37009</v>
      </c>
      <c r="I65" s="21"/>
      <c r="J65" s="20">
        <v>32770</v>
      </c>
      <c r="K65" s="21"/>
      <c r="L65" s="20">
        <v>33799</v>
      </c>
      <c r="M65" s="21"/>
      <c r="N65" s="20">
        <v>39730</v>
      </c>
      <c r="O65" s="21"/>
      <c r="P65" s="20">
        <v>36679</v>
      </c>
      <c r="Q65" s="21"/>
      <c r="R65" s="20">
        <v>37139</v>
      </c>
      <c r="S65" s="21"/>
      <c r="T65" s="20">
        <v>34913</v>
      </c>
      <c r="U65" s="21"/>
      <c r="V65" s="20">
        <v>41060</v>
      </c>
      <c r="W65" s="20"/>
      <c r="X65" s="20">
        <v>16734</v>
      </c>
    </row>
    <row r="66" spans="1:24" s="3" customFormat="1" ht="15" customHeight="1" x14ac:dyDescent="0.25">
      <c r="A66" s="1"/>
      <c r="B66" s="114" t="s">
        <v>154</v>
      </c>
      <c r="C66" s="21"/>
      <c r="D66" s="20">
        <v>1758</v>
      </c>
      <c r="E66" s="21"/>
      <c r="F66" s="20">
        <v>743</v>
      </c>
      <c r="G66" s="21"/>
      <c r="H66" s="20">
        <v>4397</v>
      </c>
      <c r="I66" s="21"/>
      <c r="J66" s="20">
        <v>6865</v>
      </c>
      <c r="K66" s="21"/>
      <c r="L66" s="20">
        <v>8318</v>
      </c>
      <c r="M66" s="21"/>
      <c r="N66" s="20"/>
      <c r="O66" s="21"/>
      <c r="P66" s="20"/>
      <c r="Q66" s="21"/>
      <c r="R66" s="20"/>
      <c r="S66" s="21"/>
      <c r="T66" s="20"/>
      <c r="U66" s="21"/>
      <c r="V66" s="20"/>
      <c r="W66" s="20"/>
      <c r="X66" s="20"/>
    </row>
    <row r="67" spans="1:24" s="3" customFormat="1" ht="15" customHeight="1" x14ac:dyDescent="0.25">
      <c r="A67" s="1"/>
      <c r="B67" s="114" t="s">
        <v>47</v>
      </c>
      <c r="C67" s="21"/>
      <c r="D67" s="22">
        <v>1007</v>
      </c>
      <c r="E67" s="21"/>
      <c r="F67" s="22">
        <v>497</v>
      </c>
      <c r="G67" s="21"/>
      <c r="H67" s="22">
        <v>491</v>
      </c>
      <c r="I67" s="21"/>
      <c r="J67" s="22">
        <v>766</v>
      </c>
      <c r="K67" s="21"/>
      <c r="L67" s="22">
        <v>1438</v>
      </c>
      <c r="M67" s="21"/>
      <c r="N67" s="22">
        <v>2707</v>
      </c>
      <c r="O67" s="21"/>
      <c r="P67" s="22">
        <v>3813</v>
      </c>
      <c r="Q67" s="21"/>
      <c r="R67" s="22">
        <v>4946</v>
      </c>
      <c r="S67" s="21"/>
      <c r="T67" s="22">
        <v>2608</v>
      </c>
      <c r="U67" s="21"/>
      <c r="V67" s="22">
        <v>1236</v>
      </c>
      <c r="W67" s="20"/>
      <c r="X67" s="22">
        <v>1281</v>
      </c>
    </row>
    <row r="68" spans="1:24" s="35" customFormat="1" ht="9.9499999999999993" customHeight="1" x14ac:dyDescent="0.25">
      <c r="B68" s="31"/>
      <c r="C68" s="37"/>
      <c r="D68" s="36"/>
      <c r="E68" s="37"/>
      <c r="F68" s="36"/>
      <c r="G68" s="37"/>
      <c r="H68" s="36"/>
      <c r="I68" s="37"/>
      <c r="J68" s="36"/>
      <c r="K68" s="37"/>
      <c r="L68" s="36"/>
      <c r="M68" s="37"/>
      <c r="N68" s="36"/>
      <c r="O68" s="37"/>
      <c r="P68" s="36"/>
      <c r="Q68" s="37"/>
      <c r="R68" s="36"/>
      <c r="S68" s="37"/>
      <c r="T68" s="36"/>
      <c r="U68" s="37"/>
      <c r="V68" s="36"/>
      <c r="W68" s="37"/>
      <c r="X68" s="36"/>
    </row>
    <row r="69" spans="1:24" s="3" customFormat="1" ht="15" customHeight="1" x14ac:dyDescent="0.25">
      <c r="A69" s="1"/>
      <c r="B69" s="17" t="s">
        <v>48</v>
      </c>
      <c r="C69" s="26"/>
      <c r="D69" s="23">
        <v>182353</v>
      </c>
      <c r="E69" s="26"/>
      <c r="F69" s="23">
        <v>183266</v>
      </c>
      <c r="G69" s="26"/>
      <c r="H69" s="23">
        <v>169586</v>
      </c>
      <c r="I69" s="26"/>
      <c r="J69" s="23">
        <v>172079</v>
      </c>
      <c r="K69" s="26"/>
      <c r="L69" s="23">
        <v>178281</v>
      </c>
      <c r="M69" s="26"/>
      <c r="N69" s="23">
        <v>163540</v>
      </c>
      <c r="O69" s="26"/>
      <c r="P69" s="23">
        <v>161162</v>
      </c>
      <c r="Q69" s="26"/>
      <c r="R69" s="23">
        <v>159741</v>
      </c>
      <c r="S69" s="26"/>
      <c r="T69" s="23">
        <v>165115</v>
      </c>
      <c r="U69" s="26"/>
      <c r="V69" s="23">
        <v>140203</v>
      </c>
      <c r="W69" s="24"/>
      <c r="X69" s="23">
        <v>109489</v>
      </c>
    </row>
    <row r="70" spans="1:24" s="35" customFormat="1" ht="9.9499999999999993" customHeight="1" x14ac:dyDescent="0.25">
      <c r="B70" s="3"/>
      <c r="C70" s="37"/>
      <c r="D70" s="161"/>
      <c r="E70" s="37"/>
      <c r="F70" s="161"/>
      <c r="G70" s="37"/>
      <c r="H70" s="161"/>
      <c r="I70" s="37"/>
      <c r="J70" s="161"/>
      <c r="K70" s="37"/>
      <c r="L70" s="161"/>
      <c r="M70" s="37"/>
      <c r="N70" s="161"/>
      <c r="O70" s="37"/>
      <c r="P70" s="161"/>
      <c r="Q70" s="37"/>
      <c r="R70" s="37"/>
      <c r="S70" s="37"/>
      <c r="T70" s="37"/>
      <c r="U70" s="37"/>
      <c r="V70" s="37"/>
      <c r="W70" s="37"/>
      <c r="X70" s="37"/>
    </row>
    <row r="71" spans="1:24" s="35" customFormat="1" ht="15" customHeight="1" x14ac:dyDescent="0.25">
      <c r="B71" s="17" t="s">
        <v>29</v>
      </c>
      <c r="C71" s="37"/>
      <c r="D71" s="162"/>
      <c r="E71" s="37"/>
      <c r="F71" s="162"/>
      <c r="G71" s="37"/>
      <c r="H71" s="162"/>
      <c r="I71" s="37"/>
      <c r="J71" s="162"/>
      <c r="K71" s="37"/>
      <c r="L71" s="162"/>
      <c r="M71" s="37"/>
      <c r="N71" s="162"/>
      <c r="O71" s="37"/>
      <c r="P71" s="162"/>
      <c r="Q71" s="37"/>
      <c r="R71" s="38"/>
      <c r="S71" s="37"/>
      <c r="T71" s="38"/>
      <c r="U71" s="37"/>
      <c r="V71" s="38"/>
      <c r="W71" s="37"/>
      <c r="X71" s="38"/>
    </row>
    <row r="72" spans="1:24" s="3" customFormat="1" ht="15" customHeight="1" x14ac:dyDescent="0.25">
      <c r="A72" s="1"/>
      <c r="B72" s="114" t="s">
        <v>49</v>
      </c>
      <c r="C72" s="21"/>
      <c r="D72" s="20">
        <v>22556</v>
      </c>
      <c r="E72" s="21"/>
      <c r="F72" s="20">
        <v>26457</v>
      </c>
      <c r="G72" s="21"/>
      <c r="H72" s="20">
        <v>27393</v>
      </c>
      <c r="I72" s="21"/>
      <c r="J72" s="20">
        <v>30985</v>
      </c>
      <c r="K72" s="21"/>
      <c r="L72" s="20">
        <v>37481</v>
      </c>
      <c r="M72" s="21"/>
      <c r="N72" s="20">
        <v>39115</v>
      </c>
      <c r="O72" s="21"/>
      <c r="P72" s="20">
        <v>40326</v>
      </c>
      <c r="Q72" s="21"/>
      <c r="R72" s="20">
        <v>35970</v>
      </c>
      <c r="S72" s="21"/>
      <c r="T72" s="20">
        <v>42494</v>
      </c>
      <c r="U72" s="21"/>
      <c r="V72" s="20">
        <v>41707</v>
      </c>
      <c r="W72" s="20"/>
      <c r="X72" s="20">
        <v>50291</v>
      </c>
    </row>
    <row r="73" spans="1:24" s="3" customFormat="1" ht="15" customHeight="1" x14ac:dyDescent="0.25">
      <c r="A73" s="1"/>
      <c r="B73" s="114" t="s">
        <v>39</v>
      </c>
      <c r="C73" s="21"/>
      <c r="D73" s="20">
        <v>60791</v>
      </c>
      <c r="E73" s="21"/>
      <c r="F73" s="20">
        <v>59288</v>
      </c>
      <c r="G73" s="21"/>
      <c r="H73" s="20">
        <v>39631</v>
      </c>
      <c r="I73" s="21"/>
      <c r="J73" s="20">
        <v>42206</v>
      </c>
      <c r="K73" s="21"/>
      <c r="L73" s="20">
        <v>42309</v>
      </c>
      <c r="M73" s="21"/>
      <c r="N73" s="20">
        <v>28695</v>
      </c>
      <c r="O73" s="21"/>
      <c r="P73" s="20">
        <v>28461</v>
      </c>
      <c r="Q73" s="21"/>
      <c r="R73" s="20">
        <v>32281</v>
      </c>
      <c r="S73" s="21"/>
      <c r="T73" s="20">
        <v>33065</v>
      </c>
      <c r="U73" s="21"/>
      <c r="V73" s="20">
        <v>21888</v>
      </c>
      <c r="W73" s="20"/>
      <c r="X73" s="20">
        <v>57158</v>
      </c>
    </row>
    <row r="74" spans="1:24" s="3" customFormat="1" ht="15" customHeight="1" x14ac:dyDescent="0.25">
      <c r="A74" s="1"/>
      <c r="B74" s="114" t="s">
        <v>125</v>
      </c>
      <c r="C74" s="21"/>
      <c r="D74" s="20">
        <v>13045</v>
      </c>
      <c r="E74" s="21"/>
      <c r="F74" s="20">
        <v>15649</v>
      </c>
      <c r="G74" s="21"/>
      <c r="H74" s="20">
        <v>18254</v>
      </c>
      <c r="I74" s="21"/>
      <c r="J74" s="20">
        <v>20859</v>
      </c>
      <c r="K74" s="21"/>
      <c r="L74" s="20">
        <v>23464</v>
      </c>
      <c r="M74" s="21"/>
      <c r="N74" s="20">
        <v>26068</v>
      </c>
      <c r="O74" s="21"/>
      <c r="P74" s="20">
        <v>28673</v>
      </c>
      <c r="Q74" s="21"/>
      <c r="R74" s="20">
        <v>31313</v>
      </c>
      <c r="S74" s="21"/>
      <c r="T74" s="20"/>
      <c r="U74" s="21"/>
      <c r="V74" s="20">
        <v>0</v>
      </c>
      <c r="W74" s="20"/>
      <c r="X74" s="20">
        <v>0</v>
      </c>
    </row>
    <row r="75" spans="1:24" s="3" customFormat="1" ht="15" customHeight="1" x14ac:dyDescent="0.25">
      <c r="A75" s="1"/>
      <c r="B75" s="114" t="s">
        <v>41</v>
      </c>
      <c r="C75" s="21"/>
      <c r="D75" s="20">
        <v>676</v>
      </c>
      <c r="E75" s="21"/>
      <c r="F75" s="20">
        <v>1670</v>
      </c>
      <c r="G75" s="21"/>
      <c r="H75" s="20">
        <v>882</v>
      </c>
      <c r="I75" s="21"/>
      <c r="J75" s="20">
        <v>1101</v>
      </c>
      <c r="K75" s="21"/>
      <c r="L75" s="20"/>
      <c r="M75" s="21"/>
      <c r="N75" s="20"/>
      <c r="O75" s="21"/>
      <c r="P75" s="20"/>
      <c r="Q75" s="21"/>
      <c r="R75" s="20"/>
      <c r="S75" s="21"/>
      <c r="T75" s="20"/>
      <c r="U75" s="21"/>
      <c r="V75" s="20"/>
      <c r="W75" s="20"/>
      <c r="X75" s="20"/>
    </row>
    <row r="76" spans="1:24" s="3" customFormat="1" ht="15" customHeight="1" x14ac:dyDescent="0.25">
      <c r="A76" s="1"/>
      <c r="B76" s="114" t="s">
        <v>40</v>
      </c>
      <c r="C76" s="21"/>
      <c r="D76" s="20">
        <v>19269</v>
      </c>
      <c r="E76" s="21"/>
      <c r="F76" s="20">
        <v>20917</v>
      </c>
      <c r="G76" s="21"/>
      <c r="H76" s="20">
        <v>21388</v>
      </c>
      <c r="I76" s="21"/>
      <c r="J76" s="20">
        <v>20023</v>
      </c>
      <c r="K76" s="21"/>
      <c r="L76" s="20">
        <v>0</v>
      </c>
      <c r="M76" s="21"/>
      <c r="N76" s="20">
        <v>0</v>
      </c>
      <c r="O76" s="21"/>
      <c r="P76" s="20">
        <v>0</v>
      </c>
      <c r="Q76" s="21"/>
      <c r="R76" s="20">
        <v>624</v>
      </c>
      <c r="S76" s="21"/>
      <c r="T76" s="20">
        <v>1296</v>
      </c>
      <c r="U76" s="21"/>
      <c r="V76" s="20">
        <v>3290</v>
      </c>
      <c r="W76" s="20"/>
      <c r="X76" s="20">
        <v>0</v>
      </c>
    </row>
    <row r="77" spans="1:24" s="3" customFormat="1" ht="15" customHeight="1" x14ac:dyDescent="0.25">
      <c r="A77" s="1"/>
      <c r="B77" s="114" t="s">
        <v>137</v>
      </c>
      <c r="C77" s="21"/>
      <c r="D77" s="20">
        <v>0</v>
      </c>
      <c r="E77" s="21"/>
      <c r="F77" s="20">
        <v>0</v>
      </c>
      <c r="G77" s="21"/>
      <c r="H77" s="20">
        <v>0</v>
      </c>
      <c r="I77" s="21"/>
      <c r="J77" s="20">
        <v>0</v>
      </c>
      <c r="K77" s="21"/>
      <c r="L77" s="20">
        <v>2594</v>
      </c>
      <c r="M77" s="21"/>
      <c r="N77" s="20">
        <v>0</v>
      </c>
      <c r="O77" s="21"/>
      <c r="P77" s="20">
        <v>0</v>
      </c>
      <c r="Q77" s="21"/>
      <c r="R77" s="20"/>
      <c r="S77" s="21"/>
      <c r="T77" s="20"/>
      <c r="U77" s="21"/>
      <c r="V77" s="20"/>
      <c r="W77" s="20"/>
      <c r="X77" s="20">
        <v>3582</v>
      </c>
    </row>
    <row r="78" spans="1:24" s="3" customFormat="1" ht="15" customHeight="1" x14ac:dyDescent="0.25">
      <c r="A78" s="1"/>
      <c r="B78" s="114" t="s">
        <v>43</v>
      </c>
      <c r="C78" s="21"/>
      <c r="D78" s="20">
        <v>2289</v>
      </c>
      <c r="E78" s="21"/>
      <c r="F78" s="20">
        <v>0</v>
      </c>
      <c r="G78" s="21"/>
      <c r="H78" s="20">
        <v>0</v>
      </c>
      <c r="I78" s="21"/>
      <c r="J78" s="20">
        <v>0</v>
      </c>
      <c r="K78" s="21"/>
      <c r="L78" s="20">
        <v>0</v>
      </c>
      <c r="M78" s="21"/>
      <c r="N78" s="20">
        <v>0</v>
      </c>
      <c r="O78" s="21"/>
      <c r="P78" s="20">
        <v>0</v>
      </c>
      <c r="Q78" s="21"/>
      <c r="R78" s="20">
        <v>0</v>
      </c>
      <c r="S78" s="21"/>
      <c r="T78" s="20">
        <v>0</v>
      </c>
      <c r="U78" s="21"/>
      <c r="V78" s="20">
        <v>0</v>
      </c>
      <c r="W78" s="20"/>
      <c r="X78" s="20">
        <v>423</v>
      </c>
    </row>
    <row r="79" spans="1:24" s="3" customFormat="1" ht="15" customHeight="1" x14ac:dyDescent="0.25">
      <c r="A79" s="1"/>
      <c r="B79" s="114" t="s">
        <v>44</v>
      </c>
      <c r="C79" s="21"/>
      <c r="D79" s="20">
        <v>0</v>
      </c>
      <c r="E79" s="21"/>
      <c r="F79" s="20">
        <v>2734</v>
      </c>
      <c r="G79" s="21"/>
      <c r="H79" s="20">
        <v>3178</v>
      </c>
      <c r="I79" s="21"/>
      <c r="J79" s="20">
        <v>1176</v>
      </c>
      <c r="K79" s="21"/>
      <c r="L79" s="20">
        <v>700</v>
      </c>
      <c r="M79" s="21"/>
      <c r="N79" s="20">
        <v>1185</v>
      </c>
      <c r="O79" s="21"/>
      <c r="P79" s="20">
        <v>1678</v>
      </c>
      <c r="Q79" s="21"/>
      <c r="R79" s="20">
        <v>2203</v>
      </c>
      <c r="S79" s="21"/>
      <c r="T79" s="20">
        <v>12253</v>
      </c>
      <c r="U79" s="21"/>
      <c r="V79" s="20">
        <v>12070</v>
      </c>
      <c r="W79" s="20"/>
      <c r="X79" s="20">
        <v>14440</v>
      </c>
    </row>
    <row r="80" spans="1:24" s="3" customFormat="1" ht="15" customHeight="1" x14ac:dyDescent="0.25">
      <c r="A80" s="1"/>
      <c r="B80" s="114" t="s">
        <v>2</v>
      </c>
      <c r="C80" s="21"/>
      <c r="D80" s="20">
        <v>10547</v>
      </c>
      <c r="E80" s="21"/>
      <c r="F80" s="20">
        <v>0</v>
      </c>
      <c r="G80" s="21"/>
      <c r="H80" s="20">
        <v>0</v>
      </c>
      <c r="I80" s="21"/>
      <c r="J80" s="20">
        <v>0</v>
      </c>
      <c r="K80" s="21"/>
      <c r="L80" s="20">
        <v>0</v>
      </c>
      <c r="M80" s="21"/>
      <c r="N80" s="20">
        <v>0</v>
      </c>
      <c r="O80" s="21"/>
      <c r="P80" s="20">
        <v>0</v>
      </c>
      <c r="Q80" s="21"/>
      <c r="R80" s="20">
        <v>0</v>
      </c>
      <c r="S80" s="21"/>
      <c r="T80" s="20">
        <v>0</v>
      </c>
      <c r="U80" s="21"/>
      <c r="V80" s="20">
        <v>610</v>
      </c>
      <c r="W80" s="20"/>
      <c r="X80" s="20">
        <v>8261</v>
      </c>
    </row>
    <row r="81" spans="1:37" s="3" customFormat="1" ht="15" customHeight="1" x14ac:dyDescent="0.25">
      <c r="A81" s="1"/>
      <c r="B81" s="114" t="s">
        <v>25</v>
      </c>
      <c r="C81" s="21"/>
      <c r="D81" s="20">
        <v>41682</v>
      </c>
      <c r="E81" s="21"/>
      <c r="F81" s="20">
        <v>32826</v>
      </c>
      <c r="G81" s="21"/>
      <c r="H81" s="20">
        <v>20748</v>
      </c>
      <c r="I81" s="21"/>
      <c r="J81" s="20">
        <v>13225</v>
      </c>
      <c r="K81" s="21"/>
      <c r="L81" s="20">
        <v>12663</v>
      </c>
      <c r="M81" s="21"/>
      <c r="N81" s="20">
        <v>11983</v>
      </c>
      <c r="O81" s="21"/>
      <c r="P81" s="20">
        <v>9501</v>
      </c>
      <c r="Q81" s="21"/>
      <c r="R81" s="20">
        <v>11460</v>
      </c>
      <c r="S81" s="21"/>
      <c r="T81" s="20">
        <v>9556</v>
      </c>
      <c r="U81" s="21"/>
      <c r="V81" s="20">
        <v>18973</v>
      </c>
      <c r="W81" s="20"/>
      <c r="X81" s="20">
        <v>12263</v>
      </c>
    </row>
    <row r="82" spans="1:37" s="3" customFormat="1" ht="15" customHeight="1" x14ac:dyDescent="0.25">
      <c r="A82" s="1"/>
      <c r="B82" s="173" t="s">
        <v>50</v>
      </c>
      <c r="C82" s="21"/>
      <c r="D82" s="20">
        <v>0</v>
      </c>
      <c r="E82" s="21"/>
      <c r="F82" s="20">
        <v>0</v>
      </c>
      <c r="G82" s="21"/>
      <c r="H82" s="20">
        <v>0</v>
      </c>
      <c r="I82" s="21"/>
      <c r="J82" s="20">
        <v>0</v>
      </c>
      <c r="K82" s="21"/>
      <c r="L82" s="20">
        <v>0</v>
      </c>
      <c r="M82" s="21"/>
      <c r="N82" s="20">
        <v>0</v>
      </c>
      <c r="O82" s="21"/>
      <c r="P82" s="20">
        <v>0</v>
      </c>
      <c r="Q82" s="21"/>
      <c r="R82" s="20">
        <v>0</v>
      </c>
      <c r="S82" s="21"/>
      <c r="T82" s="20">
        <v>0</v>
      </c>
      <c r="U82" s="21"/>
      <c r="V82" s="20">
        <v>0</v>
      </c>
      <c r="W82" s="20"/>
      <c r="X82" s="20">
        <v>549</v>
      </c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</row>
    <row r="83" spans="1:37" s="3" customFormat="1" ht="15" customHeight="1" x14ac:dyDescent="0.25">
      <c r="A83" s="1"/>
      <c r="B83" s="114" t="s">
        <v>164</v>
      </c>
      <c r="C83" s="21"/>
      <c r="D83" s="22">
        <v>875</v>
      </c>
      <c r="E83" s="21"/>
      <c r="F83" s="22">
        <v>10243</v>
      </c>
      <c r="G83" s="21"/>
      <c r="H83" s="22">
        <v>0</v>
      </c>
      <c r="I83" s="21"/>
      <c r="J83" s="22">
        <v>0</v>
      </c>
      <c r="K83" s="21"/>
      <c r="L83" s="22">
        <v>0</v>
      </c>
      <c r="M83" s="21"/>
      <c r="N83" s="22">
        <v>0</v>
      </c>
      <c r="O83" s="21"/>
      <c r="P83" s="22">
        <v>0</v>
      </c>
      <c r="Q83" s="21"/>
      <c r="R83" s="22">
        <v>0</v>
      </c>
      <c r="S83" s="21"/>
      <c r="T83" s="22">
        <v>0</v>
      </c>
      <c r="U83" s="21"/>
      <c r="V83" s="22">
        <v>0</v>
      </c>
      <c r="W83" s="20"/>
      <c r="X83" s="22">
        <v>0</v>
      </c>
    </row>
    <row r="84" spans="1:37" s="35" customFormat="1" ht="15" customHeight="1" x14ac:dyDescent="0.25">
      <c r="B84" s="11"/>
      <c r="C84" s="37"/>
      <c r="D84" s="36"/>
      <c r="E84" s="37"/>
      <c r="F84" s="36"/>
      <c r="G84" s="37"/>
      <c r="H84" s="36"/>
      <c r="I84" s="37"/>
      <c r="J84" s="36"/>
      <c r="K84" s="37"/>
      <c r="L84" s="36"/>
      <c r="M84" s="37"/>
      <c r="N84" s="36"/>
      <c r="O84" s="37"/>
      <c r="P84" s="36"/>
      <c r="Q84" s="37"/>
      <c r="R84" s="36"/>
      <c r="S84" s="37"/>
      <c r="T84" s="36"/>
      <c r="U84" s="37"/>
      <c r="V84" s="36"/>
      <c r="W84" s="37"/>
      <c r="X84" s="36"/>
    </row>
    <row r="85" spans="1:37" s="35" customFormat="1" ht="15" customHeight="1" x14ac:dyDescent="0.25">
      <c r="B85" s="17" t="s">
        <v>51</v>
      </c>
      <c r="C85" s="26">
        <v>33923</v>
      </c>
      <c r="D85" s="23">
        <v>171730</v>
      </c>
      <c r="E85" s="26"/>
      <c r="F85" s="23">
        <v>169784</v>
      </c>
      <c r="G85" s="26"/>
      <c r="H85" s="23">
        <v>131474</v>
      </c>
      <c r="I85" s="26"/>
      <c r="J85" s="23">
        <v>129575</v>
      </c>
      <c r="K85" s="26"/>
      <c r="L85" s="23">
        <v>119211</v>
      </c>
      <c r="M85" s="26"/>
      <c r="N85" s="23">
        <v>107046</v>
      </c>
      <c r="O85" s="26"/>
      <c r="P85" s="23">
        <v>108639</v>
      </c>
      <c r="Q85" s="26"/>
      <c r="R85" s="23">
        <v>113851</v>
      </c>
      <c r="S85" s="26"/>
      <c r="T85" s="23">
        <v>98664</v>
      </c>
      <c r="U85" s="26"/>
      <c r="V85" s="23">
        <v>98538</v>
      </c>
      <c r="W85" s="24"/>
      <c r="X85" s="23">
        <v>146967</v>
      </c>
    </row>
    <row r="86" spans="1:37" s="35" customFormat="1" ht="9.9499999999999993" customHeight="1" x14ac:dyDescent="0.25">
      <c r="B86" s="3"/>
      <c r="C86" s="37"/>
      <c r="D86" s="160"/>
      <c r="E86" s="37"/>
      <c r="F86" s="160"/>
      <c r="G86" s="37"/>
      <c r="H86" s="160"/>
      <c r="I86" s="37"/>
      <c r="J86" s="160"/>
      <c r="K86" s="37"/>
      <c r="L86" s="160"/>
      <c r="M86" s="37"/>
      <c r="N86" s="160"/>
      <c r="O86" s="37"/>
      <c r="P86" s="160"/>
      <c r="Q86" s="37"/>
      <c r="R86" s="39"/>
      <c r="S86" s="37"/>
      <c r="T86" s="39"/>
      <c r="U86" s="37"/>
      <c r="V86" s="39"/>
      <c r="W86" s="37"/>
      <c r="X86" s="39"/>
    </row>
    <row r="87" spans="1:37" s="35" customFormat="1" ht="15" customHeight="1" x14ac:dyDescent="0.25">
      <c r="B87" s="17" t="s">
        <v>52</v>
      </c>
      <c r="C87" s="26"/>
      <c r="D87" s="23">
        <v>354083</v>
      </c>
      <c r="E87" s="26"/>
      <c r="F87" s="23">
        <v>353050</v>
      </c>
      <c r="G87" s="26"/>
      <c r="H87" s="23">
        <v>301060</v>
      </c>
      <c r="I87" s="26"/>
      <c r="J87" s="23">
        <v>301654</v>
      </c>
      <c r="K87" s="26"/>
      <c r="L87" s="23">
        <v>297492</v>
      </c>
      <c r="M87" s="26"/>
      <c r="N87" s="23">
        <v>270586</v>
      </c>
      <c r="O87" s="26"/>
      <c r="P87" s="23">
        <v>269801</v>
      </c>
      <c r="Q87" s="26"/>
      <c r="R87" s="23">
        <v>273592</v>
      </c>
      <c r="S87" s="26"/>
      <c r="T87" s="23">
        <v>263779</v>
      </c>
      <c r="U87" s="26"/>
      <c r="V87" s="23">
        <v>238741</v>
      </c>
      <c r="W87" s="24"/>
      <c r="X87" s="23">
        <v>256456</v>
      </c>
    </row>
    <row r="88" spans="1:37" s="35" customFormat="1" ht="9.9499999999999993" customHeight="1" x14ac:dyDescent="0.25">
      <c r="B88" s="3"/>
      <c r="C88" s="37"/>
      <c r="D88" s="161"/>
      <c r="E88" s="37"/>
      <c r="F88" s="161"/>
      <c r="G88" s="37"/>
      <c r="H88" s="161"/>
      <c r="I88" s="37"/>
      <c r="J88" s="161"/>
      <c r="K88" s="37"/>
      <c r="L88" s="161"/>
      <c r="M88" s="37"/>
      <c r="N88" s="161"/>
      <c r="O88" s="37"/>
      <c r="P88" s="161"/>
      <c r="Q88" s="37"/>
      <c r="R88" s="37"/>
      <c r="S88" s="37"/>
      <c r="T88" s="37"/>
      <c r="U88" s="37"/>
      <c r="V88" s="37"/>
      <c r="W88" s="37"/>
      <c r="X88" s="37"/>
    </row>
    <row r="89" spans="1:37" s="35" customFormat="1" ht="15" customHeight="1" x14ac:dyDescent="0.25">
      <c r="B89" s="17" t="s">
        <v>53</v>
      </c>
      <c r="C89" s="37"/>
      <c r="D89" s="162"/>
      <c r="E89" s="37"/>
      <c r="F89" s="162"/>
      <c r="G89" s="37"/>
      <c r="H89" s="162"/>
      <c r="I89" s="37"/>
      <c r="J89" s="162"/>
      <c r="K89" s="37"/>
      <c r="L89" s="162"/>
      <c r="M89" s="37"/>
      <c r="N89" s="162"/>
      <c r="O89" s="37"/>
      <c r="P89" s="162"/>
      <c r="Q89" s="37"/>
      <c r="R89" s="38"/>
      <c r="S89" s="37"/>
      <c r="T89" s="38"/>
      <c r="U89" s="37"/>
      <c r="V89" s="38"/>
      <c r="W89" s="37"/>
      <c r="X89" s="38"/>
    </row>
    <row r="90" spans="1:37" s="3" customFormat="1" ht="15" customHeight="1" x14ac:dyDescent="0.25">
      <c r="A90" s="1"/>
      <c r="B90" s="19" t="s">
        <v>3</v>
      </c>
      <c r="C90" s="21"/>
      <c r="D90" s="20">
        <v>199211</v>
      </c>
      <c r="E90" s="21"/>
      <c r="F90" s="20">
        <v>199211</v>
      </c>
      <c r="G90" s="21"/>
      <c r="H90" s="20">
        <v>199211</v>
      </c>
      <c r="I90" s="21"/>
      <c r="J90" s="20">
        <v>199211</v>
      </c>
      <c r="K90" s="21"/>
      <c r="L90" s="20">
        <v>199211</v>
      </c>
      <c r="M90" s="21"/>
      <c r="N90" s="20">
        <v>199211</v>
      </c>
      <c r="O90" s="21"/>
      <c r="P90" s="20">
        <v>199211</v>
      </c>
      <c r="Q90" s="21"/>
      <c r="R90" s="20">
        <v>199211</v>
      </c>
      <c r="S90" s="21"/>
      <c r="T90" s="20">
        <v>199211</v>
      </c>
      <c r="U90" s="21"/>
      <c r="V90" s="20">
        <v>200297</v>
      </c>
      <c r="W90" s="20"/>
      <c r="X90" s="20">
        <v>195080</v>
      </c>
    </row>
    <row r="91" spans="1:37" s="3" customFormat="1" ht="15" customHeight="1" x14ac:dyDescent="0.25">
      <c r="A91" s="1"/>
      <c r="B91" s="19" t="s">
        <v>4</v>
      </c>
      <c r="C91" s="21"/>
      <c r="D91" s="20">
        <v>0</v>
      </c>
      <c r="E91" s="21"/>
      <c r="F91" s="20">
        <v>0</v>
      </c>
      <c r="G91" s="21"/>
      <c r="H91" s="20">
        <v>0</v>
      </c>
      <c r="I91" s="21"/>
      <c r="J91" s="20">
        <v>0</v>
      </c>
      <c r="K91" s="21"/>
      <c r="L91" s="20">
        <v>-2674</v>
      </c>
      <c r="M91" s="21"/>
      <c r="N91" s="20">
        <v>-2674</v>
      </c>
      <c r="O91" s="21"/>
      <c r="P91" s="20">
        <v>-2674</v>
      </c>
      <c r="Q91" s="21"/>
      <c r="R91" s="20">
        <v>-2674</v>
      </c>
      <c r="S91" s="21"/>
      <c r="T91" s="20">
        <v>-2674</v>
      </c>
      <c r="U91" s="21"/>
      <c r="V91" s="20">
        <v>-2674</v>
      </c>
      <c r="W91" s="20"/>
      <c r="X91" s="20">
        <v>-2674</v>
      </c>
    </row>
    <row r="92" spans="1:37" s="3" customFormat="1" ht="15" customHeight="1" x14ac:dyDescent="0.25">
      <c r="A92" s="1"/>
      <c r="B92" s="19" t="s">
        <v>55</v>
      </c>
      <c r="C92" s="21"/>
      <c r="D92" s="20">
        <v>-66580</v>
      </c>
      <c r="E92" s="21"/>
      <c r="F92" s="20">
        <v>-78798</v>
      </c>
      <c r="G92" s="21"/>
      <c r="H92" s="20">
        <v>-75011</v>
      </c>
      <c r="I92" s="21"/>
      <c r="J92" s="20">
        <v>-70534</v>
      </c>
      <c r="K92" s="21"/>
      <c r="L92" s="20">
        <v>-66126</v>
      </c>
      <c r="M92" s="21"/>
      <c r="N92" s="20">
        <v>-70786</v>
      </c>
      <c r="O92" s="21"/>
      <c r="P92" s="20">
        <v>-81689</v>
      </c>
      <c r="Q92" s="21"/>
      <c r="R92" s="20">
        <v>-83331</v>
      </c>
      <c r="S92" s="21"/>
      <c r="T92" s="20">
        <v>-91191</v>
      </c>
      <c r="U92" s="21"/>
      <c r="V92" s="20">
        <v>-100542</v>
      </c>
      <c r="W92" s="20"/>
      <c r="X92" s="20">
        <v>-105981</v>
      </c>
    </row>
    <row r="93" spans="1:37" s="3" customFormat="1" ht="15" customHeight="1" x14ac:dyDescent="0.25">
      <c r="A93" s="1"/>
      <c r="B93" s="19" t="s">
        <v>54</v>
      </c>
      <c r="C93" s="21"/>
      <c r="D93" s="20">
        <v>599</v>
      </c>
      <c r="E93" s="21"/>
      <c r="F93" s="20">
        <v>599</v>
      </c>
      <c r="G93" s="21"/>
      <c r="H93" s="20">
        <v>599</v>
      </c>
      <c r="I93" s="21"/>
      <c r="J93" s="20">
        <v>599</v>
      </c>
      <c r="K93" s="21"/>
      <c r="L93" s="20">
        <v>599</v>
      </c>
      <c r="M93" s="21"/>
      <c r="N93" s="20">
        <v>599</v>
      </c>
      <c r="O93" s="21"/>
      <c r="P93" s="20">
        <v>599</v>
      </c>
      <c r="Q93" s="21"/>
      <c r="R93" s="20">
        <v>599</v>
      </c>
      <c r="S93" s="21"/>
      <c r="T93" s="20">
        <v>599</v>
      </c>
      <c r="U93" s="21"/>
      <c r="V93" s="20">
        <v>0</v>
      </c>
      <c r="W93" s="20"/>
      <c r="X93" s="20">
        <v>0</v>
      </c>
    </row>
    <row r="94" spans="1:37" s="3" customFormat="1" ht="15" customHeight="1" x14ac:dyDescent="0.25">
      <c r="A94" s="1"/>
      <c r="B94" s="19" t="s">
        <v>56</v>
      </c>
      <c r="C94" s="21"/>
      <c r="D94" s="22">
        <v>-2634</v>
      </c>
      <c r="E94" s="21"/>
      <c r="F94" s="22">
        <v>-1314</v>
      </c>
      <c r="G94" s="21"/>
      <c r="H94" s="22">
        <v>-1211</v>
      </c>
      <c r="I94" s="21"/>
      <c r="J94" s="22">
        <v>-939</v>
      </c>
      <c r="K94" s="21"/>
      <c r="L94" s="22">
        <v>-964</v>
      </c>
      <c r="M94" s="21"/>
      <c r="N94" s="22">
        <v>-933</v>
      </c>
      <c r="O94" s="21"/>
      <c r="P94" s="22">
        <v>-916</v>
      </c>
      <c r="Q94" s="21"/>
      <c r="R94" s="22">
        <v>-10793</v>
      </c>
      <c r="S94" s="21"/>
      <c r="T94" s="22">
        <v>-10565</v>
      </c>
      <c r="U94" s="21"/>
      <c r="V94" s="22">
        <v>-10282</v>
      </c>
      <c r="W94" s="20"/>
      <c r="X94" s="22">
        <v>-9896</v>
      </c>
    </row>
    <row r="95" spans="1:37" s="35" customFormat="1" ht="9.9499999999999993" customHeight="1" x14ac:dyDescent="0.25">
      <c r="B95" s="40"/>
      <c r="C95" s="43"/>
      <c r="D95" s="163"/>
      <c r="E95" s="43"/>
      <c r="F95" s="163"/>
      <c r="G95" s="43"/>
      <c r="H95" s="163"/>
      <c r="I95" s="43"/>
      <c r="J95" s="163"/>
      <c r="K95" s="43"/>
      <c r="L95" s="163"/>
      <c r="M95" s="43"/>
      <c r="N95" s="163"/>
      <c r="O95" s="43"/>
      <c r="P95" s="163"/>
      <c r="Q95" s="43"/>
      <c r="R95" s="41"/>
      <c r="S95" s="43"/>
      <c r="T95" s="41"/>
      <c r="U95" s="43"/>
      <c r="V95" s="41"/>
      <c r="W95" s="42"/>
      <c r="X95" s="41"/>
    </row>
    <row r="96" spans="1:37" s="35" customFormat="1" ht="15" customHeight="1" x14ac:dyDescent="0.25">
      <c r="B96" s="17" t="s">
        <v>57</v>
      </c>
      <c r="C96" s="26"/>
      <c r="D96" s="23">
        <v>130596</v>
      </c>
      <c r="E96" s="26"/>
      <c r="F96" s="23">
        <v>119698</v>
      </c>
      <c r="G96" s="26"/>
      <c r="H96" s="23">
        <v>123588</v>
      </c>
      <c r="I96" s="26"/>
      <c r="J96" s="23">
        <v>128337</v>
      </c>
      <c r="K96" s="26"/>
      <c r="L96" s="23">
        <v>130046</v>
      </c>
      <c r="M96" s="26"/>
      <c r="N96" s="23">
        <v>125417</v>
      </c>
      <c r="O96" s="26"/>
      <c r="P96" s="23">
        <v>114531</v>
      </c>
      <c r="Q96" s="26"/>
      <c r="R96" s="23">
        <v>103012</v>
      </c>
      <c r="S96" s="26"/>
      <c r="T96" s="23">
        <v>95380</v>
      </c>
      <c r="U96" s="26"/>
      <c r="V96" s="23">
        <v>86799</v>
      </c>
      <c r="W96" s="24"/>
      <c r="X96" s="23">
        <v>76529</v>
      </c>
    </row>
    <row r="97" spans="2:24" s="35" customFormat="1" ht="15" customHeight="1" x14ac:dyDescent="0.25">
      <c r="B97" s="3"/>
      <c r="C97" s="37"/>
      <c r="D97" s="161"/>
      <c r="E97" s="37"/>
      <c r="F97" s="161"/>
      <c r="G97" s="37"/>
      <c r="H97" s="161"/>
      <c r="I97" s="37"/>
      <c r="J97" s="161"/>
      <c r="K97" s="37"/>
      <c r="L97" s="161"/>
      <c r="M97" s="37"/>
      <c r="N97" s="161"/>
      <c r="O97" s="37"/>
      <c r="P97" s="161"/>
      <c r="Q97" s="37"/>
      <c r="R97" s="37"/>
      <c r="S97" s="37"/>
      <c r="T97" s="37"/>
      <c r="U97" s="37"/>
      <c r="V97" s="37"/>
      <c r="W97" s="37"/>
      <c r="X97" s="37"/>
    </row>
    <row r="98" spans="2:24" s="35" customFormat="1" ht="15" customHeight="1" thickBot="1" x14ac:dyDescent="0.3">
      <c r="B98" s="17" t="s">
        <v>58</v>
      </c>
      <c r="C98" s="26"/>
      <c r="D98" s="32">
        <v>484679</v>
      </c>
      <c r="E98" s="26"/>
      <c r="F98" s="32">
        <v>472748</v>
      </c>
      <c r="G98" s="26"/>
      <c r="H98" s="32">
        <v>424648</v>
      </c>
      <c r="I98" s="26"/>
      <c r="J98" s="32">
        <v>429991</v>
      </c>
      <c r="K98" s="26"/>
      <c r="L98" s="32">
        <v>427538</v>
      </c>
      <c r="M98" s="26"/>
      <c r="N98" s="32">
        <v>396003</v>
      </c>
      <c r="O98" s="26"/>
      <c r="P98" s="32">
        <v>384332</v>
      </c>
      <c r="Q98" s="26"/>
      <c r="R98" s="32">
        <v>376604</v>
      </c>
      <c r="S98" s="26"/>
      <c r="T98" s="32">
        <v>359159</v>
      </c>
      <c r="U98" s="26"/>
      <c r="V98" s="32">
        <v>325540</v>
      </c>
      <c r="W98" s="24"/>
      <c r="X98" s="32">
        <v>332985</v>
      </c>
    </row>
    <row r="99" spans="2:24" ht="15.75" thickTop="1" x14ac:dyDescent="0.25">
      <c r="G99" s="168"/>
      <c r="I99" s="168"/>
      <c r="K99" s="168"/>
      <c r="M99" s="168"/>
      <c r="O99" s="168"/>
      <c r="Q99" s="168"/>
      <c r="S99" s="168"/>
      <c r="U99" s="168"/>
    </row>
    <row r="100" spans="2:24" x14ac:dyDescent="0.25">
      <c r="G100" s="168"/>
      <c r="I100" s="168"/>
      <c r="K100" s="168"/>
      <c r="M100" s="168"/>
      <c r="O100" s="168"/>
      <c r="Q100" s="168"/>
      <c r="S100" s="168"/>
      <c r="U100" s="168"/>
    </row>
    <row r="101" spans="2:24" x14ac:dyDescent="0.25">
      <c r="G101" s="168"/>
      <c r="I101" s="168"/>
      <c r="K101" s="168"/>
      <c r="M101" s="168"/>
      <c r="O101" s="168"/>
      <c r="Q101" s="168"/>
      <c r="S101" s="168"/>
      <c r="U101" s="168"/>
    </row>
    <row r="102" spans="2:24" x14ac:dyDescent="0.25">
      <c r="G102" s="168"/>
      <c r="I102" s="168"/>
      <c r="K102" s="168"/>
      <c r="M102" s="168"/>
      <c r="O102" s="168"/>
      <c r="Q102" s="168"/>
      <c r="S102" s="168"/>
      <c r="U102" s="168"/>
    </row>
    <row r="103" spans="2:24" x14ac:dyDescent="0.25">
      <c r="G103" s="168"/>
      <c r="I103" s="168"/>
      <c r="K103" s="168"/>
      <c r="M103" s="168"/>
      <c r="O103" s="168"/>
      <c r="Q103" s="168"/>
      <c r="S103" s="168"/>
      <c r="U103" s="168"/>
    </row>
    <row r="104" spans="2:24" x14ac:dyDescent="0.25">
      <c r="G104" s="168"/>
      <c r="I104" s="168"/>
      <c r="K104" s="168"/>
      <c r="M104" s="168"/>
      <c r="O104" s="168"/>
      <c r="Q104" s="168"/>
      <c r="S104" s="168"/>
      <c r="U104" s="168"/>
    </row>
    <row r="105" spans="2:24" x14ac:dyDescent="0.25">
      <c r="G105" s="168"/>
      <c r="I105" s="168"/>
      <c r="K105" s="168"/>
      <c r="M105" s="168"/>
      <c r="O105" s="168"/>
      <c r="Q105" s="168"/>
      <c r="S105" s="168"/>
      <c r="U105" s="168"/>
    </row>
    <row r="106" spans="2:24" x14ac:dyDescent="0.25">
      <c r="G106" s="168"/>
      <c r="I106" s="168"/>
      <c r="K106" s="168"/>
      <c r="M106" s="168"/>
      <c r="O106" s="168"/>
      <c r="Q106" s="168"/>
      <c r="S106" s="168"/>
      <c r="U106" s="168"/>
    </row>
    <row r="107" spans="2:24" x14ac:dyDescent="0.25">
      <c r="G107" s="168"/>
      <c r="I107" s="168"/>
      <c r="K107" s="168"/>
      <c r="M107" s="168"/>
      <c r="O107" s="168"/>
      <c r="Q107" s="168"/>
      <c r="S107" s="168"/>
      <c r="U107" s="168"/>
    </row>
    <row r="108" spans="2:24" x14ac:dyDescent="0.25">
      <c r="G108" s="168"/>
      <c r="I108" s="168"/>
      <c r="K108" s="168"/>
      <c r="M108" s="168"/>
      <c r="O108" s="168"/>
      <c r="Q108" s="168"/>
      <c r="S108" s="168"/>
      <c r="U108" s="168"/>
    </row>
    <row r="109" spans="2:24" x14ac:dyDescent="0.25">
      <c r="G109" s="168"/>
      <c r="I109" s="168"/>
      <c r="K109" s="168"/>
      <c r="M109" s="168"/>
      <c r="O109" s="168"/>
      <c r="Q109" s="168"/>
      <c r="S109" s="168"/>
      <c r="U109" s="168"/>
    </row>
    <row r="110" spans="2:24" x14ac:dyDescent="0.25">
      <c r="G110" s="168"/>
      <c r="I110" s="168"/>
      <c r="K110" s="168"/>
      <c r="M110" s="168"/>
      <c r="O110" s="168"/>
      <c r="Q110" s="168"/>
      <c r="S110" s="168"/>
      <c r="U110" s="168"/>
    </row>
    <row r="111" spans="2:24" x14ac:dyDescent="0.25">
      <c r="G111" s="168"/>
      <c r="I111" s="168"/>
      <c r="K111" s="168"/>
      <c r="M111" s="168"/>
      <c r="O111" s="168"/>
      <c r="Q111" s="168"/>
      <c r="S111" s="168"/>
      <c r="U111" s="168"/>
    </row>
    <row r="112" spans="2:24" x14ac:dyDescent="0.25">
      <c r="G112" s="168"/>
      <c r="I112" s="168"/>
      <c r="K112" s="168"/>
      <c r="M112" s="168"/>
      <c r="O112" s="168"/>
      <c r="Q112" s="168"/>
      <c r="S112" s="168"/>
      <c r="U112" s="168"/>
    </row>
    <row r="113" spans="7:21" x14ac:dyDescent="0.25">
      <c r="G113" s="168"/>
      <c r="I113" s="168"/>
      <c r="K113" s="168"/>
      <c r="M113" s="168"/>
      <c r="O113" s="168"/>
      <c r="Q113" s="168"/>
      <c r="S113" s="168"/>
      <c r="U113" s="168"/>
    </row>
    <row r="114" spans="7:21" x14ac:dyDescent="0.25">
      <c r="G114" s="168"/>
      <c r="I114" s="168"/>
      <c r="K114" s="168"/>
      <c r="M114" s="168"/>
      <c r="O114" s="168"/>
      <c r="Q114" s="168"/>
      <c r="S114" s="168"/>
      <c r="U114" s="168"/>
    </row>
    <row r="115" spans="7:21" x14ac:dyDescent="0.25">
      <c r="G115" s="168"/>
      <c r="I115" s="168"/>
      <c r="K115" s="168"/>
      <c r="M115" s="168"/>
      <c r="O115" s="168"/>
      <c r="Q115" s="168"/>
      <c r="S115" s="168"/>
      <c r="U115" s="168"/>
    </row>
    <row r="116" spans="7:21" x14ac:dyDescent="0.25">
      <c r="G116" s="168"/>
      <c r="I116" s="168"/>
      <c r="K116" s="168"/>
      <c r="M116" s="168"/>
      <c r="O116" s="168"/>
      <c r="Q116" s="168"/>
      <c r="S116" s="168"/>
      <c r="U116" s="168"/>
    </row>
    <row r="117" spans="7:21" x14ac:dyDescent="0.25">
      <c r="G117" s="168"/>
      <c r="I117" s="168"/>
      <c r="K117" s="168"/>
      <c r="M117" s="168"/>
      <c r="O117" s="168"/>
      <c r="Q117" s="168"/>
      <c r="S117" s="168"/>
      <c r="U117" s="168"/>
    </row>
    <row r="118" spans="7:21" x14ac:dyDescent="0.25">
      <c r="G118" s="168"/>
      <c r="I118" s="168"/>
      <c r="K118" s="168"/>
      <c r="M118" s="168"/>
      <c r="O118" s="168"/>
      <c r="Q118" s="168"/>
      <c r="S118" s="168"/>
      <c r="U118" s="168"/>
    </row>
    <row r="119" spans="7:21" x14ac:dyDescent="0.25">
      <c r="O119" s="168"/>
      <c r="Q119" s="168"/>
      <c r="S119" s="168"/>
      <c r="U119" s="168"/>
    </row>
    <row r="120" spans="7:21" x14ac:dyDescent="0.25">
      <c r="O120" s="168"/>
      <c r="Q120" s="168"/>
      <c r="S120" s="168"/>
      <c r="U120" s="168"/>
    </row>
    <row r="121" spans="7:21" x14ac:dyDescent="0.25">
      <c r="O121" s="168"/>
      <c r="Q121" s="168"/>
      <c r="S121" s="168"/>
      <c r="U121" s="168"/>
    </row>
    <row r="122" spans="7:21" x14ac:dyDescent="0.25">
      <c r="O122" s="168"/>
      <c r="Q122" s="168"/>
      <c r="S122" s="168"/>
      <c r="U122" s="168"/>
    </row>
    <row r="123" spans="7:21" x14ac:dyDescent="0.25">
      <c r="O123" s="168"/>
      <c r="Q123" s="168"/>
      <c r="S123" s="168"/>
      <c r="U123" s="168"/>
    </row>
    <row r="124" spans="7:21" x14ac:dyDescent="0.25">
      <c r="O124" s="168"/>
      <c r="Q124" s="168"/>
      <c r="S124" s="168"/>
      <c r="U124" s="168"/>
    </row>
    <row r="125" spans="7:21" x14ac:dyDescent="0.25">
      <c r="O125" s="168"/>
      <c r="Q125" s="168"/>
      <c r="S125" s="168"/>
      <c r="U125" s="168"/>
    </row>
    <row r="126" spans="7:21" x14ac:dyDescent="0.25">
      <c r="O126" s="168"/>
      <c r="Q126" s="168"/>
      <c r="S126" s="168"/>
      <c r="U126" s="168"/>
    </row>
    <row r="127" spans="7:21" x14ac:dyDescent="0.25">
      <c r="O127" s="168"/>
      <c r="Q127" s="168"/>
      <c r="S127" s="168"/>
      <c r="U127" s="168"/>
    </row>
    <row r="128" spans="7:21" x14ac:dyDescent="0.25">
      <c r="O128" s="168"/>
      <c r="Q128" s="168"/>
      <c r="S128" s="168"/>
      <c r="U128" s="168"/>
    </row>
    <row r="129" spans="15:21" x14ac:dyDescent="0.25">
      <c r="O129" s="168"/>
      <c r="Q129" s="168"/>
      <c r="S129" s="168"/>
      <c r="U129" s="168"/>
    </row>
    <row r="130" spans="15:21" x14ac:dyDescent="0.25">
      <c r="O130" s="168"/>
      <c r="Q130" s="168"/>
      <c r="S130" s="168"/>
      <c r="U130" s="168"/>
    </row>
    <row r="131" spans="15:21" x14ac:dyDescent="0.25">
      <c r="O131" s="168"/>
      <c r="Q131" s="168"/>
      <c r="S131" s="168"/>
      <c r="U131" s="168"/>
    </row>
    <row r="132" spans="15:21" x14ac:dyDescent="0.25">
      <c r="O132" s="168"/>
      <c r="Q132" s="168"/>
      <c r="S132" s="168"/>
      <c r="U132" s="168"/>
    </row>
    <row r="133" spans="15:21" x14ac:dyDescent="0.25">
      <c r="O133" s="168"/>
      <c r="Q133" s="168"/>
      <c r="S133" s="168"/>
      <c r="U133" s="168"/>
    </row>
    <row r="134" spans="15:21" x14ac:dyDescent="0.25">
      <c r="O134" s="168"/>
      <c r="Q134" s="168"/>
      <c r="S134" s="168"/>
      <c r="U134" s="168"/>
    </row>
    <row r="135" spans="15:21" x14ac:dyDescent="0.25">
      <c r="O135" s="168"/>
      <c r="Q135" s="168"/>
      <c r="S135" s="168"/>
      <c r="U135" s="168"/>
    </row>
    <row r="136" spans="15:21" x14ac:dyDescent="0.25">
      <c r="O136" s="168"/>
      <c r="Q136" s="168"/>
      <c r="S136" s="168"/>
      <c r="U136" s="168"/>
    </row>
    <row r="137" spans="15:21" x14ac:dyDescent="0.25">
      <c r="O137" s="168"/>
      <c r="Q137" s="168"/>
      <c r="S137" s="168"/>
      <c r="U137" s="168"/>
    </row>
    <row r="138" spans="15:21" x14ac:dyDescent="0.25">
      <c r="O138" s="168"/>
      <c r="Q138" s="168"/>
      <c r="S138" s="168"/>
      <c r="U138" s="168"/>
    </row>
    <row r="139" spans="15:21" x14ac:dyDescent="0.25">
      <c r="S139" s="168"/>
    </row>
    <row r="140" spans="15:21" x14ac:dyDescent="0.25">
      <c r="S140" s="168"/>
    </row>
    <row r="141" spans="15:21" x14ac:dyDescent="0.25">
      <c r="S141" s="168"/>
    </row>
    <row r="142" spans="15:21" x14ac:dyDescent="0.25">
      <c r="S142" s="168"/>
    </row>
    <row r="143" spans="15:21" x14ac:dyDescent="0.25">
      <c r="S143" s="168"/>
    </row>
    <row r="144" spans="15:21" x14ac:dyDescent="0.25">
      <c r="S144" s="168"/>
    </row>
    <row r="145" spans="19:19" x14ac:dyDescent="0.25">
      <c r="S145" s="168"/>
    </row>
    <row r="146" spans="19:19" x14ac:dyDescent="0.25">
      <c r="S146" s="168"/>
    </row>
    <row r="147" spans="19:19" x14ac:dyDescent="0.25">
      <c r="S147" s="168"/>
    </row>
    <row r="148" spans="19:19" x14ac:dyDescent="0.25">
      <c r="S148" s="168"/>
    </row>
    <row r="149" spans="19:19" x14ac:dyDescent="0.25">
      <c r="S149" s="168"/>
    </row>
    <row r="150" spans="19:19" x14ac:dyDescent="0.25">
      <c r="S150" s="168"/>
    </row>
    <row r="151" spans="19:19" x14ac:dyDescent="0.25">
      <c r="S151" s="168"/>
    </row>
    <row r="152" spans="19:19" x14ac:dyDescent="0.25">
      <c r="S152" s="168"/>
    </row>
    <row r="153" spans="19:19" x14ac:dyDescent="0.25">
      <c r="S153" s="168"/>
    </row>
    <row r="154" spans="19:19" x14ac:dyDescent="0.25">
      <c r="S154" s="168"/>
    </row>
    <row r="155" spans="19:19" x14ac:dyDescent="0.25">
      <c r="S155" s="168"/>
    </row>
    <row r="156" spans="19:19" x14ac:dyDescent="0.25">
      <c r="S156" s="168"/>
    </row>
    <row r="157" spans="19:19" x14ac:dyDescent="0.25">
      <c r="S157" s="168"/>
    </row>
    <row r="158" spans="19:19" x14ac:dyDescent="0.25">
      <c r="S158" s="168"/>
    </row>
    <row r="159" spans="19:19" x14ac:dyDescent="0.25">
      <c r="S159" s="168"/>
    </row>
    <row r="160" spans="19:19" x14ac:dyDescent="0.25">
      <c r="S160" s="168"/>
    </row>
    <row r="161" spans="19:19" x14ac:dyDescent="0.25">
      <c r="S161" s="168"/>
    </row>
    <row r="162" spans="19:19" x14ac:dyDescent="0.25">
      <c r="S162" s="168"/>
    </row>
  </sheetData>
  <mergeCells count="2">
    <mergeCell ref="D9:X9"/>
    <mergeCell ref="D10:X10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N4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"/>
  <sheetViews>
    <sheetView showGridLines="0" zoomScale="90" zoomScaleNormal="90" workbookViewId="0">
      <pane xSplit="2" ySplit="11" topLeftCell="C72" activePane="bottomRight" state="frozen"/>
      <selection activeCell="A11" sqref="A11"/>
      <selection pane="topRight" activeCell="A11" sqref="A11"/>
      <selection pane="bottomLeft" activeCell="A11" sqref="A11"/>
      <selection pane="bottomRight" activeCell="B101" sqref="B101"/>
    </sheetView>
  </sheetViews>
  <sheetFormatPr defaultColWidth="18.7109375" defaultRowHeight="15" customHeight="1" x14ac:dyDescent="0.25"/>
  <cols>
    <col min="1" max="1" width="1.7109375" style="35" customWidth="1"/>
    <col min="2" max="2" width="68.85546875" style="77" customWidth="1"/>
    <col min="3" max="3" width="1.140625" style="41" customWidth="1"/>
    <col min="4" max="4" width="14.7109375" style="70" customWidth="1"/>
    <col min="5" max="5" width="1.140625" style="41" customWidth="1"/>
    <col min="6" max="6" width="14.7109375" style="70" customWidth="1"/>
    <col min="7" max="7" width="1.140625" style="41" customWidth="1"/>
    <col min="8" max="8" width="14.7109375" style="70" customWidth="1"/>
    <col min="9" max="9" width="1.140625" style="41" customWidth="1"/>
    <col min="10" max="10" width="14.7109375" style="70" customWidth="1"/>
    <col min="11" max="11" width="1.140625" style="41" customWidth="1"/>
    <col min="12" max="12" width="14.7109375" style="70" customWidth="1"/>
    <col min="13" max="13" width="1.140625" style="41" customWidth="1"/>
    <col min="14" max="14" width="14.7109375" style="70" customWidth="1"/>
    <col min="15" max="15" width="1.140625" style="41" customWidth="1"/>
    <col min="16" max="16" width="14.7109375" style="70" customWidth="1"/>
    <col min="17" max="17" width="1.140625" style="41" customWidth="1"/>
    <col min="18" max="18" width="14.7109375" style="70" customWidth="1"/>
    <col min="19" max="19" width="1.140625" style="41" customWidth="1"/>
    <col min="20" max="20" width="14.7109375" style="70" customWidth="1"/>
    <col min="21" max="21" width="1.140625" style="41" customWidth="1"/>
    <col min="22" max="22" width="14.7109375" style="70" customWidth="1"/>
    <col min="23" max="16384" width="18.7109375" style="77"/>
  </cols>
  <sheetData>
    <row r="1" spans="1:26" s="34" customFormat="1" ht="15" customHeight="1" x14ac:dyDescent="0.25">
      <c r="A1" s="1"/>
      <c r="B1" s="70"/>
      <c r="C1" s="4"/>
      <c r="D1" s="71"/>
      <c r="E1" s="4"/>
      <c r="F1" s="71"/>
      <c r="G1" s="4"/>
      <c r="H1" s="71"/>
      <c r="I1" s="4"/>
      <c r="J1" s="71"/>
      <c r="K1" s="4"/>
      <c r="L1" s="71"/>
      <c r="M1" s="4"/>
      <c r="N1" s="71"/>
      <c r="O1" s="4"/>
      <c r="P1" s="71"/>
      <c r="Q1" s="4"/>
      <c r="R1" s="71"/>
      <c r="S1" s="4"/>
      <c r="T1" s="71"/>
      <c r="U1" s="4"/>
      <c r="V1" s="71"/>
    </row>
    <row r="2" spans="1:26" s="34" customFormat="1" ht="15" customHeight="1" x14ac:dyDescent="0.25">
      <c r="A2" s="1"/>
      <c r="B2" s="7" t="s">
        <v>1</v>
      </c>
      <c r="C2" s="4"/>
      <c r="D2" s="71"/>
      <c r="E2" s="4"/>
      <c r="F2" s="71"/>
      <c r="G2" s="4"/>
      <c r="H2" s="71"/>
      <c r="I2" s="4"/>
      <c r="J2" s="71"/>
      <c r="K2" s="4"/>
      <c r="L2" s="71"/>
      <c r="M2" s="4"/>
      <c r="N2" s="71"/>
      <c r="O2" s="4"/>
      <c r="P2" s="71"/>
      <c r="Q2" s="4"/>
      <c r="R2" s="71"/>
      <c r="S2" s="4"/>
      <c r="T2" s="71"/>
      <c r="U2" s="4"/>
      <c r="V2" s="71"/>
    </row>
    <row r="3" spans="1:26" s="34" customFormat="1" ht="9.9499999999999993" customHeight="1" x14ac:dyDescent="0.25">
      <c r="A3" s="1"/>
      <c r="B3" s="7"/>
      <c r="C3" s="4"/>
      <c r="D3" s="71"/>
      <c r="E3" s="4"/>
      <c r="F3" s="71"/>
      <c r="G3" s="4"/>
      <c r="H3" s="71"/>
      <c r="I3" s="4"/>
      <c r="J3" s="71"/>
      <c r="K3" s="4"/>
      <c r="L3" s="71"/>
      <c r="M3" s="4"/>
      <c r="N3" s="71"/>
      <c r="O3" s="4"/>
      <c r="P3" s="71"/>
      <c r="Q3" s="4"/>
      <c r="R3" s="71"/>
      <c r="S3" s="4"/>
      <c r="T3" s="71"/>
      <c r="U3" s="4"/>
      <c r="V3" s="71"/>
    </row>
    <row r="4" spans="1:26" s="34" customFormat="1" ht="15" customHeight="1" x14ac:dyDescent="0.25">
      <c r="A4" s="1"/>
      <c r="B4" s="113" t="s">
        <v>59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</row>
    <row r="5" spans="1:26" s="34" customFormat="1" ht="15" customHeight="1" x14ac:dyDescent="0.25">
      <c r="A5" s="1"/>
      <c r="B5" s="112" t="s">
        <v>17</v>
      </c>
      <c r="C5" s="4"/>
      <c r="D5" s="71"/>
      <c r="E5" s="4"/>
      <c r="F5" s="71"/>
      <c r="G5" s="4"/>
      <c r="H5" s="71"/>
      <c r="I5" s="4"/>
      <c r="J5" s="71"/>
      <c r="K5" s="4"/>
      <c r="L5" s="71"/>
      <c r="M5" s="4"/>
      <c r="N5" s="71"/>
      <c r="O5" s="4"/>
      <c r="P5" s="71"/>
      <c r="Q5" s="4"/>
      <c r="R5" s="71"/>
      <c r="S5" s="4"/>
      <c r="T5" s="71"/>
      <c r="U5" s="4"/>
      <c r="V5" s="71"/>
    </row>
    <row r="6" spans="1:26" s="3" customFormat="1" ht="25.5" x14ac:dyDescent="0.25">
      <c r="A6" s="1"/>
      <c r="B6" s="159" t="s">
        <v>139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</row>
    <row r="7" spans="1:26" s="73" customFormat="1" ht="9.9499999999999993" customHeight="1" x14ac:dyDescent="0.25">
      <c r="A7" s="1"/>
      <c r="B7" s="9"/>
      <c r="C7" s="72"/>
      <c r="D7" s="11"/>
      <c r="E7" s="72"/>
      <c r="F7" s="11"/>
      <c r="G7" s="72"/>
      <c r="H7" s="11"/>
      <c r="I7" s="72"/>
      <c r="J7" s="11"/>
      <c r="K7" s="72"/>
      <c r="L7" s="11"/>
      <c r="M7" s="72"/>
      <c r="N7" s="11"/>
      <c r="O7" s="72"/>
      <c r="P7" s="11"/>
      <c r="Q7" s="72"/>
      <c r="R7" s="11"/>
      <c r="S7" s="72"/>
      <c r="T7" s="11"/>
      <c r="U7" s="72"/>
      <c r="V7" s="11"/>
    </row>
    <row r="8" spans="1:26" s="3" customFormat="1" ht="15" customHeight="1" x14ac:dyDescent="0.25">
      <c r="A8" s="1"/>
      <c r="C8" s="159"/>
      <c r="D8" s="177" t="s">
        <v>140</v>
      </c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</row>
    <row r="9" spans="1:26" s="3" customFormat="1" ht="15" customHeight="1" x14ac:dyDescent="0.25">
      <c r="A9" s="1"/>
      <c r="C9" s="10"/>
      <c r="D9" s="177" t="s">
        <v>18</v>
      </c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</row>
    <row r="10" spans="1:26" s="34" customFormat="1" ht="8.1" customHeight="1" x14ac:dyDescent="0.25">
      <c r="A10" s="1"/>
      <c r="B10" s="3"/>
      <c r="C10" s="4"/>
      <c r="D10" s="74"/>
      <c r="E10" s="4"/>
      <c r="F10" s="74"/>
      <c r="G10" s="4"/>
      <c r="H10" s="74"/>
      <c r="I10" s="4"/>
      <c r="J10" s="74"/>
      <c r="K10" s="4"/>
      <c r="L10" s="74"/>
      <c r="M10" s="4"/>
      <c r="N10" s="74"/>
      <c r="O10" s="4"/>
      <c r="P10" s="74"/>
      <c r="Q10" s="4"/>
      <c r="R10" s="74"/>
      <c r="S10" s="4"/>
      <c r="T10" s="74"/>
      <c r="U10" s="4"/>
      <c r="V10" s="74"/>
    </row>
    <row r="11" spans="1:26" s="14" customFormat="1" ht="15" customHeight="1" x14ac:dyDescent="0.25">
      <c r="A11" s="13"/>
      <c r="C11" s="16"/>
      <c r="D11" s="15">
        <v>44834</v>
      </c>
      <c r="E11" s="16"/>
      <c r="F11" s="15">
        <v>44742</v>
      </c>
      <c r="G11" s="16"/>
      <c r="H11" s="15">
        <v>44651</v>
      </c>
      <c r="I11" s="16"/>
      <c r="J11" s="15">
        <v>44561</v>
      </c>
      <c r="K11" s="16"/>
      <c r="L11" s="15">
        <v>44469</v>
      </c>
      <c r="M11" s="16"/>
      <c r="N11" s="15">
        <v>44377</v>
      </c>
      <c r="O11" s="16"/>
      <c r="P11" s="15">
        <v>44286</v>
      </c>
      <c r="Q11" s="16"/>
      <c r="R11" s="15">
        <v>44196</v>
      </c>
      <c r="S11" s="16"/>
      <c r="T11" s="15">
        <v>43830</v>
      </c>
      <c r="U11" s="16"/>
      <c r="V11" s="15">
        <v>43465</v>
      </c>
    </row>
    <row r="12" spans="1:26" ht="15" customHeight="1" x14ac:dyDescent="0.25">
      <c r="A12" s="1"/>
      <c r="B12" s="115" t="s">
        <v>60</v>
      </c>
      <c r="C12" s="70"/>
      <c r="D12" s="4"/>
      <c r="E12" s="70"/>
      <c r="F12" s="4"/>
      <c r="G12" s="70"/>
      <c r="H12" s="4"/>
      <c r="I12" s="70"/>
      <c r="J12" s="4"/>
      <c r="K12" s="70"/>
      <c r="L12" s="4"/>
      <c r="M12" s="70"/>
      <c r="N12" s="4"/>
      <c r="O12" s="70"/>
      <c r="P12" s="4"/>
      <c r="Q12" s="70"/>
      <c r="R12" s="4"/>
      <c r="S12" s="70"/>
      <c r="T12" s="4"/>
      <c r="U12" s="70"/>
      <c r="V12" s="4"/>
    </row>
    <row r="13" spans="1:26" s="76" customFormat="1" ht="9.9499999999999993" customHeight="1" x14ac:dyDescent="0.25">
      <c r="A13" s="13"/>
      <c r="B13" s="116"/>
      <c r="C13" s="70"/>
      <c r="D13" s="4"/>
      <c r="E13" s="70"/>
      <c r="F13" s="4"/>
      <c r="G13" s="70"/>
      <c r="H13" s="4"/>
      <c r="I13" s="70"/>
      <c r="J13" s="4"/>
      <c r="K13" s="70"/>
      <c r="L13" s="4"/>
      <c r="M13" s="70"/>
      <c r="N13" s="4"/>
      <c r="O13" s="70"/>
      <c r="P13" s="4"/>
      <c r="Q13" s="70"/>
      <c r="R13" s="4"/>
      <c r="S13" s="70"/>
      <c r="T13" s="4"/>
      <c r="U13" s="70"/>
      <c r="V13" s="4"/>
    </row>
    <row r="14" spans="1:26" s="76" customFormat="1" ht="15" customHeight="1" x14ac:dyDescent="0.25">
      <c r="A14" s="13"/>
      <c r="B14" s="115" t="s">
        <v>128</v>
      </c>
      <c r="C14" s="169"/>
      <c r="D14" s="56">
        <v>3863</v>
      </c>
      <c r="E14" s="169"/>
      <c r="F14" s="56">
        <v>-8355</v>
      </c>
      <c r="G14" s="169"/>
      <c r="H14" s="56">
        <v>-4476</v>
      </c>
      <c r="I14" s="169"/>
      <c r="J14" s="56">
        <v>34314</v>
      </c>
      <c r="K14" s="169"/>
      <c r="L14" s="56">
        <v>20532</v>
      </c>
      <c r="M14" s="169"/>
      <c r="N14" s="56">
        <v>16327</v>
      </c>
      <c r="O14" s="169"/>
      <c r="P14" s="56">
        <v>4575</v>
      </c>
      <c r="Q14" s="57"/>
      <c r="R14" s="56">
        <v>9782</v>
      </c>
      <c r="S14" s="57"/>
      <c r="T14" s="56">
        <v>-14665</v>
      </c>
      <c r="U14" s="57"/>
      <c r="V14" s="56">
        <v>32088</v>
      </c>
    </row>
    <row r="15" spans="1:26" s="76" customFormat="1" ht="15" customHeight="1" x14ac:dyDescent="0.25">
      <c r="A15" s="13"/>
      <c r="B15" s="124" t="s">
        <v>129</v>
      </c>
      <c r="C15" s="169"/>
      <c r="D15" s="56">
        <v>0</v>
      </c>
      <c r="E15" s="169"/>
      <c r="F15" s="56"/>
      <c r="G15" s="169"/>
      <c r="H15" s="56"/>
      <c r="I15" s="169"/>
      <c r="J15" s="56">
        <v>0</v>
      </c>
      <c r="K15" s="169"/>
      <c r="L15" s="56">
        <v>13281</v>
      </c>
      <c r="M15" s="169"/>
      <c r="N15" s="56">
        <v>13157</v>
      </c>
      <c r="O15" s="169"/>
      <c r="P15" s="56">
        <v>12759</v>
      </c>
      <c r="Q15" s="57"/>
      <c r="R15" s="56">
        <v>7423</v>
      </c>
      <c r="S15" s="57"/>
      <c r="T15" s="56">
        <v>24669</v>
      </c>
      <c r="U15" s="57"/>
      <c r="V15" s="56">
        <v>0</v>
      </c>
    </row>
    <row r="16" spans="1:26" s="76" customFormat="1" ht="9.9499999999999993" customHeight="1" x14ac:dyDescent="0.25">
      <c r="A16" s="1"/>
      <c r="B16" s="116"/>
      <c r="C16" s="166"/>
      <c r="D16" s="78"/>
      <c r="E16" s="166"/>
      <c r="F16" s="78"/>
      <c r="G16" s="166"/>
      <c r="H16" s="78"/>
      <c r="I16" s="166"/>
      <c r="J16" s="78"/>
      <c r="K16" s="166"/>
      <c r="L16" s="78"/>
      <c r="M16" s="166"/>
      <c r="N16" s="78"/>
      <c r="O16" s="166"/>
      <c r="P16" s="78"/>
      <c r="Q16" s="79"/>
      <c r="R16" s="78"/>
      <c r="S16" s="79"/>
      <c r="T16" s="78"/>
      <c r="U16" s="79"/>
      <c r="V16" s="78"/>
    </row>
    <row r="17" spans="1:22" ht="15" customHeight="1" x14ac:dyDescent="0.25">
      <c r="A17" s="1"/>
      <c r="B17" s="115" t="s">
        <v>61</v>
      </c>
      <c r="C17" s="166"/>
      <c r="D17" s="79"/>
      <c r="E17" s="166"/>
      <c r="F17" s="79"/>
      <c r="G17" s="166"/>
      <c r="H17" s="79"/>
      <c r="I17" s="166"/>
      <c r="J17" s="79"/>
      <c r="K17" s="166"/>
      <c r="L17" s="79"/>
      <c r="M17" s="166"/>
      <c r="N17" s="79"/>
      <c r="O17" s="166"/>
      <c r="P17" s="79"/>
      <c r="Q17" s="79"/>
      <c r="R17" s="79"/>
      <c r="S17" s="79"/>
      <c r="T17" s="79"/>
      <c r="U17" s="79"/>
      <c r="V17" s="79"/>
    </row>
    <row r="18" spans="1:22" ht="15" customHeight="1" x14ac:dyDescent="0.25">
      <c r="A18" s="1"/>
      <c r="B18" s="115" t="s">
        <v>62</v>
      </c>
      <c r="C18" s="166"/>
      <c r="D18" s="78"/>
      <c r="E18" s="166"/>
      <c r="F18" s="78"/>
      <c r="G18" s="166"/>
      <c r="H18" s="78"/>
      <c r="I18" s="166"/>
      <c r="J18" s="78"/>
      <c r="K18" s="166"/>
      <c r="L18" s="78"/>
      <c r="M18" s="166"/>
      <c r="N18" s="78"/>
      <c r="O18" s="166"/>
      <c r="P18" s="78"/>
      <c r="Q18" s="79"/>
      <c r="R18" s="78"/>
      <c r="S18" s="79"/>
      <c r="T18" s="78"/>
      <c r="U18" s="79"/>
      <c r="V18" s="78"/>
    </row>
    <row r="19" spans="1:22" s="3" customFormat="1" ht="15" customHeight="1" x14ac:dyDescent="0.25">
      <c r="A19" s="1"/>
      <c r="B19" s="80" t="s">
        <v>63</v>
      </c>
      <c r="C19" s="170"/>
      <c r="D19" s="20">
        <v>12787</v>
      </c>
      <c r="E19" s="170"/>
      <c r="F19" s="20">
        <v>7934</v>
      </c>
      <c r="G19" s="170"/>
      <c r="H19" s="20">
        <v>3750</v>
      </c>
      <c r="I19" s="170"/>
      <c r="J19" s="20">
        <v>15301</v>
      </c>
      <c r="K19" s="170"/>
      <c r="L19" s="20">
        <v>11044</v>
      </c>
      <c r="M19" s="170"/>
      <c r="N19" s="20">
        <v>7042</v>
      </c>
      <c r="O19" s="170"/>
      <c r="P19" s="20">
        <v>3143</v>
      </c>
      <c r="Q19" s="21"/>
      <c r="R19" s="20">
        <v>11758</v>
      </c>
      <c r="S19" s="21"/>
      <c r="T19" s="20">
        <v>5268</v>
      </c>
      <c r="U19" s="21"/>
      <c r="V19" s="20">
        <v>7660</v>
      </c>
    </row>
    <row r="20" spans="1:22" s="3" customFormat="1" ht="15" customHeight="1" x14ac:dyDescent="0.25">
      <c r="A20" s="1"/>
      <c r="B20" s="80" t="s">
        <v>130</v>
      </c>
      <c r="C20" s="170"/>
      <c r="D20" s="20">
        <v>3702</v>
      </c>
      <c r="E20" s="170"/>
      <c r="F20" s="20">
        <v>2264</v>
      </c>
      <c r="G20" s="170"/>
      <c r="H20" s="20">
        <v>1041</v>
      </c>
      <c r="I20" s="170"/>
      <c r="J20" s="20">
        <v>3292</v>
      </c>
      <c r="K20" s="170"/>
      <c r="L20" s="20">
        <v>2335</v>
      </c>
      <c r="M20" s="170"/>
      <c r="N20" s="20">
        <v>1475</v>
      </c>
      <c r="O20" s="170"/>
      <c r="P20" s="20">
        <v>724</v>
      </c>
      <c r="Q20" s="21"/>
      <c r="R20" s="20">
        <v>4106</v>
      </c>
      <c r="S20" s="21"/>
      <c r="T20" s="20">
        <v>5336</v>
      </c>
      <c r="U20" s="21"/>
      <c r="V20" s="20">
        <v>7421</v>
      </c>
    </row>
    <row r="21" spans="1:22" s="3" customFormat="1" ht="15" customHeight="1" x14ac:dyDescent="0.25">
      <c r="A21" s="1"/>
      <c r="B21" s="80" t="s">
        <v>163</v>
      </c>
      <c r="C21" s="170"/>
      <c r="D21" s="20">
        <v>3321</v>
      </c>
      <c r="E21" s="170"/>
      <c r="F21" s="20">
        <v>2184</v>
      </c>
      <c r="G21" s="170"/>
      <c r="H21" s="20">
        <v>1065</v>
      </c>
      <c r="I21" s="170"/>
      <c r="J21" s="20">
        <v>3032</v>
      </c>
      <c r="K21" s="170"/>
      <c r="L21" s="20">
        <v>91</v>
      </c>
      <c r="M21" s="170"/>
      <c r="N21" s="20">
        <v>81</v>
      </c>
      <c r="O21" s="170"/>
      <c r="P21" s="20">
        <v>71</v>
      </c>
      <c r="Q21" s="21"/>
      <c r="R21" s="20">
        <v>0</v>
      </c>
      <c r="S21" s="21"/>
      <c r="T21" s="20">
        <v>0</v>
      </c>
      <c r="U21" s="21"/>
      <c r="V21" s="20">
        <v>0</v>
      </c>
    </row>
    <row r="22" spans="1:22" s="3" customFormat="1" ht="15" customHeight="1" x14ac:dyDescent="0.25">
      <c r="A22" s="1"/>
      <c r="B22" s="80" t="s">
        <v>167</v>
      </c>
      <c r="C22" s="170"/>
      <c r="D22" s="20">
        <v>0</v>
      </c>
      <c r="E22" s="170"/>
      <c r="F22" s="20">
        <v>222</v>
      </c>
      <c r="G22" s="170"/>
      <c r="H22" s="20">
        <v>0</v>
      </c>
      <c r="I22" s="170"/>
      <c r="J22" s="20">
        <v>0</v>
      </c>
      <c r="K22" s="170"/>
      <c r="L22" s="20">
        <v>0</v>
      </c>
      <c r="M22" s="170"/>
      <c r="N22" s="20">
        <v>0</v>
      </c>
      <c r="O22" s="170"/>
      <c r="P22" s="20">
        <v>0</v>
      </c>
      <c r="Q22" s="21"/>
      <c r="R22" s="20">
        <v>0</v>
      </c>
      <c r="S22" s="21"/>
      <c r="T22" s="20">
        <v>0</v>
      </c>
      <c r="U22" s="21"/>
      <c r="V22" s="20">
        <v>0</v>
      </c>
    </row>
    <row r="23" spans="1:22" s="3" customFormat="1" ht="15" customHeight="1" x14ac:dyDescent="0.25">
      <c r="A23" s="1"/>
      <c r="B23" s="80" t="s">
        <v>152</v>
      </c>
      <c r="C23" s="170"/>
      <c r="D23" s="20">
        <v>187</v>
      </c>
      <c r="E23" s="170"/>
      <c r="F23" s="20">
        <v>125</v>
      </c>
      <c r="G23" s="170"/>
      <c r="H23" s="20">
        <v>62</v>
      </c>
      <c r="I23" s="170"/>
      <c r="J23" s="20">
        <v>200</v>
      </c>
      <c r="K23" s="170"/>
      <c r="L23" s="20">
        <v>138</v>
      </c>
      <c r="M23" s="170"/>
      <c r="N23" s="20">
        <v>76</v>
      </c>
      <c r="O23" s="170"/>
      <c r="P23" s="20">
        <v>14</v>
      </c>
      <c r="Q23" s="21"/>
      <c r="R23" s="20">
        <v>0</v>
      </c>
      <c r="S23" s="21"/>
      <c r="T23" s="20">
        <v>0</v>
      </c>
      <c r="U23" s="21"/>
      <c r="V23" s="20">
        <v>0</v>
      </c>
    </row>
    <row r="24" spans="1:22" s="3" customFormat="1" ht="15" customHeight="1" x14ac:dyDescent="0.25">
      <c r="A24" s="1"/>
      <c r="B24" s="80" t="s">
        <v>151</v>
      </c>
      <c r="C24" s="170"/>
      <c r="D24" s="20">
        <v>-7428</v>
      </c>
      <c r="E24" s="170"/>
      <c r="F24" s="20">
        <v>-1015</v>
      </c>
      <c r="G24" s="170"/>
      <c r="H24" s="20">
        <v>-1040</v>
      </c>
      <c r="I24" s="170"/>
      <c r="J24" s="20">
        <v>-493</v>
      </c>
      <c r="K24" s="170"/>
      <c r="L24" s="20">
        <v>-911</v>
      </c>
      <c r="M24" s="170"/>
      <c r="N24" s="20">
        <v>-281</v>
      </c>
      <c r="O24" s="170"/>
      <c r="P24" s="20">
        <v>209</v>
      </c>
      <c r="Q24" s="21"/>
      <c r="R24" s="20">
        <v>-8681</v>
      </c>
      <c r="S24" s="21"/>
      <c r="T24" s="20">
        <v>256</v>
      </c>
      <c r="U24" s="21"/>
      <c r="V24" s="20">
        <v>-7770</v>
      </c>
    </row>
    <row r="25" spans="1:22" s="3" customFormat="1" ht="15" customHeight="1" x14ac:dyDescent="0.25">
      <c r="A25" s="1"/>
      <c r="B25" s="114" t="s">
        <v>64</v>
      </c>
      <c r="C25" s="170"/>
      <c r="D25" s="20">
        <v>0</v>
      </c>
      <c r="E25" s="170"/>
      <c r="F25" s="20">
        <v>0</v>
      </c>
      <c r="G25" s="170"/>
      <c r="H25" s="20">
        <v>0</v>
      </c>
      <c r="I25" s="170"/>
      <c r="J25" s="20">
        <v>0</v>
      </c>
      <c r="K25" s="170"/>
      <c r="L25" s="20">
        <v>0</v>
      </c>
      <c r="M25" s="170"/>
      <c r="N25" s="20">
        <v>0</v>
      </c>
      <c r="O25" s="170"/>
      <c r="P25" s="20">
        <v>0</v>
      </c>
      <c r="Q25" s="21"/>
      <c r="R25" s="20">
        <v>0</v>
      </c>
      <c r="S25" s="21"/>
      <c r="T25" s="20">
        <v>-692</v>
      </c>
      <c r="U25" s="21"/>
      <c r="V25" s="20">
        <v>-547</v>
      </c>
    </row>
    <row r="26" spans="1:22" s="3" customFormat="1" ht="15" customHeight="1" x14ac:dyDescent="0.25">
      <c r="A26" s="1"/>
      <c r="B26" s="114" t="s">
        <v>65</v>
      </c>
      <c r="C26" s="170"/>
      <c r="D26" s="20">
        <v>278</v>
      </c>
      <c r="E26" s="170"/>
      <c r="F26" s="20">
        <v>169</v>
      </c>
      <c r="G26" s="170"/>
      <c r="H26" s="20">
        <v>173</v>
      </c>
      <c r="I26" s="170"/>
      <c r="J26" s="20">
        <v>-295</v>
      </c>
      <c r="K26" s="170"/>
      <c r="L26" s="20">
        <v>-391</v>
      </c>
      <c r="M26" s="170"/>
      <c r="N26" s="20">
        <v>1145</v>
      </c>
      <c r="O26" s="170"/>
      <c r="P26" s="20">
        <v>850</v>
      </c>
      <c r="Q26" s="21"/>
      <c r="R26" s="20">
        <v>-20</v>
      </c>
      <c r="S26" s="21"/>
      <c r="T26" s="20">
        <v>809</v>
      </c>
      <c r="U26" s="21"/>
      <c r="V26" s="20">
        <v>-4279</v>
      </c>
    </row>
    <row r="27" spans="1:22" s="3" customFormat="1" ht="15" customHeight="1" x14ac:dyDescent="0.25">
      <c r="A27" s="1"/>
      <c r="B27" s="114" t="s">
        <v>66</v>
      </c>
      <c r="C27" s="170"/>
      <c r="D27" s="20">
        <v>-3076</v>
      </c>
      <c r="E27" s="170"/>
      <c r="F27" s="20">
        <v>-4528</v>
      </c>
      <c r="G27" s="170"/>
      <c r="H27" s="20">
        <v>-3592</v>
      </c>
      <c r="I27" s="170"/>
      <c r="J27" s="20">
        <v>-4985</v>
      </c>
      <c r="K27" s="170"/>
      <c r="L27" s="20">
        <v>1511</v>
      </c>
      <c r="M27" s="170"/>
      <c r="N27" s="20">
        <v>3145</v>
      </c>
      <c r="O27" s="170"/>
      <c r="P27" s="20">
        <v>4356</v>
      </c>
      <c r="Q27" s="21"/>
      <c r="R27" s="20">
        <v>-5737</v>
      </c>
      <c r="S27" s="21"/>
      <c r="T27" s="20">
        <v>-7400</v>
      </c>
      <c r="U27" s="21"/>
      <c r="V27" s="20">
        <v>6625</v>
      </c>
    </row>
    <row r="28" spans="1:22" s="3" customFormat="1" ht="15" customHeight="1" x14ac:dyDescent="0.25">
      <c r="A28" s="1"/>
      <c r="B28" s="114" t="s">
        <v>67</v>
      </c>
      <c r="C28" s="170"/>
      <c r="D28" s="20">
        <v>1156</v>
      </c>
      <c r="E28" s="170"/>
      <c r="F28" s="20">
        <v>1752</v>
      </c>
      <c r="G28" s="170"/>
      <c r="H28" s="20">
        <v>692</v>
      </c>
      <c r="I28" s="170"/>
      <c r="J28" s="20">
        <v>3635</v>
      </c>
      <c r="K28" s="170"/>
      <c r="L28" s="20">
        <v>3345</v>
      </c>
      <c r="M28" s="170"/>
      <c r="N28" s="20">
        <v>2064</v>
      </c>
      <c r="O28" s="170"/>
      <c r="P28" s="20">
        <v>782</v>
      </c>
      <c r="Q28" s="21"/>
      <c r="R28" s="20">
        <v>763</v>
      </c>
      <c r="S28" s="21"/>
      <c r="T28" s="20">
        <v>-872</v>
      </c>
      <c r="U28" s="21"/>
      <c r="V28" s="20">
        <v>-8200</v>
      </c>
    </row>
    <row r="29" spans="1:22" s="3" customFormat="1" ht="15" customHeight="1" x14ac:dyDescent="0.25">
      <c r="A29" s="1"/>
      <c r="B29" s="114" t="s">
        <v>68</v>
      </c>
      <c r="C29" s="170"/>
      <c r="D29" s="20">
        <v>0</v>
      </c>
      <c r="E29" s="170"/>
      <c r="F29" s="20">
        <v>0</v>
      </c>
      <c r="G29" s="170"/>
      <c r="H29" s="20">
        <v>0</v>
      </c>
      <c r="I29" s="170"/>
      <c r="J29" s="20">
        <v>0</v>
      </c>
      <c r="K29" s="170"/>
      <c r="L29" s="20">
        <v>0</v>
      </c>
      <c r="M29" s="170"/>
      <c r="N29" s="20">
        <v>0</v>
      </c>
      <c r="O29" s="170"/>
      <c r="P29" s="20">
        <v>0</v>
      </c>
      <c r="Q29" s="21"/>
      <c r="R29" s="20">
        <v>0</v>
      </c>
      <c r="S29" s="21"/>
      <c r="T29" s="20">
        <v>-1143</v>
      </c>
      <c r="U29" s="21"/>
      <c r="V29" s="20">
        <v>11921</v>
      </c>
    </row>
    <row r="30" spans="1:22" s="3" customFormat="1" ht="15" customHeight="1" x14ac:dyDescent="0.25">
      <c r="A30" s="1"/>
      <c r="B30" s="114" t="s">
        <v>69</v>
      </c>
      <c r="C30" s="170"/>
      <c r="D30" s="20">
        <v>0</v>
      </c>
      <c r="E30" s="170"/>
      <c r="F30" s="20">
        <v>0</v>
      </c>
      <c r="G30" s="170"/>
      <c r="H30" s="20">
        <v>0</v>
      </c>
      <c r="I30" s="170"/>
      <c r="J30" s="20">
        <v>0</v>
      </c>
      <c r="K30" s="170"/>
      <c r="L30" s="20">
        <v>0</v>
      </c>
      <c r="M30" s="170"/>
      <c r="N30" s="20">
        <v>0</v>
      </c>
      <c r="O30" s="170"/>
      <c r="P30" s="20">
        <v>0</v>
      </c>
      <c r="Q30" s="21"/>
      <c r="R30" s="20">
        <v>0</v>
      </c>
      <c r="S30" s="21"/>
      <c r="T30" s="20">
        <v>-1841</v>
      </c>
      <c r="U30" s="21"/>
      <c r="V30" s="20">
        <v>0</v>
      </c>
    </row>
    <row r="31" spans="1:22" s="3" customFormat="1" ht="15" customHeight="1" x14ac:dyDescent="0.25">
      <c r="A31" s="1"/>
      <c r="B31" s="114" t="s">
        <v>131</v>
      </c>
      <c r="C31" s="170"/>
      <c r="D31" s="20">
        <v>0</v>
      </c>
      <c r="E31" s="170"/>
      <c r="F31" s="20">
        <v>0</v>
      </c>
      <c r="G31" s="170"/>
      <c r="H31" s="20">
        <v>0</v>
      </c>
      <c r="I31" s="170"/>
      <c r="J31" s="20">
        <v>0</v>
      </c>
      <c r="K31" s="170"/>
      <c r="L31" s="20">
        <v>0</v>
      </c>
      <c r="M31" s="170"/>
      <c r="N31" s="20">
        <v>0</v>
      </c>
      <c r="O31" s="170"/>
      <c r="P31" s="20">
        <v>0</v>
      </c>
      <c r="Q31" s="21"/>
      <c r="R31" s="20">
        <v>0</v>
      </c>
      <c r="S31" s="21"/>
      <c r="T31" s="20">
        <v>65383</v>
      </c>
      <c r="U31" s="21"/>
      <c r="V31" s="20">
        <v>231</v>
      </c>
    </row>
    <row r="32" spans="1:22" s="3" customFormat="1" ht="15" customHeight="1" x14ac:dyDescent="0.25">
      <c r="A32" s="1"/>
      <c r="B32" s="114" t="s">
        <v>132</v>
      </c>
      <c r="C32" s="170"/>
      <c r="D32" s="20">
        <v>0</v>
      </c>
      <c r="E32" s="170"/>
      <c r="F32" s="20">
        <v>0</v>
      </c>
      <c r="G32" s="170"/>
      <c r="H32" s="20">
        <v>0</v>
      </c>
      <c r="I32" s="170"/>
      <c r="J32" s="20">
        <v>0</v>
      </c>
      <c r="K32" s="170"/>
      <c r="L32" s="20">
        <v>0</v>
      </c>
      <c r="M32" s="170"/>
      <c r="N32" s="20">
        <v>0</v>
      </c>
      <c r="O32" s="170"/>
      <c r="P32" s="20">
        <v>0</v>
      </c>
      <c r="Q32" s="21"/>
      <c r="R32" s="20">
        <v>0</v>
      </c>
      <c r="S32" s="21"/>
      <c r="T32" s="20">
        <v>-2611</v>
      </c>
      <c r="U32" s="21"/>
      <c r="V32" s="20">
        <v>-1906</v>
      </c>
    </row>
    <row r="33" spans="1:22" s="3" customFormat="1" ht="15" customHeight="1" x14ac:dyDescent="0.25">
      <c r="A33" s="1"/>
      <c r="B33" s="114" t="s">
        <v>71</v>
      </c>
      <c r="C33" s="170"/>
      <c r="D33" s="20">
        <v>0</v>
      </c>
      <c r="E33" s="170"/>
      <c r="F33" s="20">
        <v>0</v>
      </c>
      <c r="G33" s="170"/>
      <c r="H33" s="20">
        <v>0</v>
      </c>
      <c r="I33" s="170"/>
      <c r="J33" s="20">
        <v>0</v>
      </c>
      <c r="K33" s="170"/>
      <c r="L33" s="20">
        <v>0</v>
      </c>
      <c r="M33" s="170"/>
      <c r="N33" s="20">
        <v>0</v>
      </c>
      <c r="O33" s="170"/>
      <c r="P33" s="20">
        <v>0</v>
      </c>
      <c r="Q33" s="21"/>
      <c r="R33" s="20">
        <v>0</v>
      </c>
      <c r="S33" s="21"/>
      <c r="T33" s="20">
        <v>-79268</v>
      </c>
      <c r="U33" s="21"/>
      <c r="V33" s="20">
        <v>0</v>
      </c>
    </row>
    <row r="34" spans="1:22" s="3" customFormat="1" ht="15" customHeight="1" x14ac:dyDescent="0.25">
      <c r="A34" s="1"/>
      <c r="B34" s="114" t="s">
        <v>70</v>
      </c>
      <c r="C34" s="170"/>
      <c r="D34" s="20">
        <v>332</v>
      </c>
      <c r="E34" s="170"/>
      <c r="F34" s="20">
        <v>24</v>
      </c>
      <c r="G34" s="170"/>
      <c r="H34" s="20">
        <v>47</v>
      </c>
      <c r="I34" s="170"/>
      <c r="J34" s="20">
        <v>403</v>
      </c>
      <c r="K34" s="170"/>
      <c r="L34" s="20">
        <v>418</v>
      </c>
      <c r="M34" s="170"/>
      <c r="N34" s="20">
        <v>346</v>
      </c>
      <c r="O34" s="170"/>
      <c r="P34" s="20">
        <v>120</v>
      </c>
      <c r="Q34" s="21"/>
      <c r="R34" s="20">
        <v>501</v>
      </c>
      <c r="S34" s="21"/>
      <c r="T34" s="20">
        <v>0</v>
      </c>
      <c r="U34" s="21"/>
      <c r="V34" s="20">
        <v>0</v>
      </c>
    </row>
    <row r="35" spans="1:22" s="3" customFormat="1" ht="15" customHeight="1" x14ac:dyDescent="0.25">
      <c r="A35" s="1"/>
      <c r="B35" s="114" t="s">
        <v>133</v>
      </c>
      <c r="C35" s="170"/>
      <c r="D35" s="20">
        <v>0</v>
      </c>
      <c r="E35" s="170"/>
      <c r="F35" s="20">
        <v>0</v>
      </c>
      <c r="G35" s="170"/>
      <c r="H35" s="20">
        <v>0</v>
      </c>
      <c r="I35" s="170"/>
      <c r="J35" s="20">
        <v>0</v>
      </c>
      <c r="K35" s="170"/>
      <c r="L35" s="20">
        <v>0</v>
      </c>
      <c r="M35" s="170"/>
      <c r="N35" s="20">
        <v>0</v>
      </c>
      <c r="O35" s="170"/>
      <c r="P35" s="20">
        <v>0</v>
      </c>
      <c r="Q35" s="21"/>
      <c r="R35" s="20">
        <v>0</v>
      </c>
      <c r="S35" s="21"/>
      <c r="T35" s="20">
        <v>-506</v>
      </c>
      <c r="U35" s="21"/>
      <c r="V35" s="20">
        <v>-712</v>
      </c>
    </row>
    <row r="36" spans="1:22" s="3" customFormat="1" ht="15" customHeight="1" x14ac:dyDescent="0.25">
      <c r="A36" s="1"/>
      <c r="B36" s="114" t="s">
        <v>134</v>
      </c>
      <c r="C36" s="170"/>
      <c r="D36" s="20">
        <v>0</v>
      </c>
      <c r="E36" s="170"/>
      <c r="F36" s="20">
        <v>0</v>
      </c>
      <c r="G36" s="170"/>
      <c r="H36" s="20">
        <v>0</v>
      </c>
      <c r="I36" s="170"/>
      <c r="J36" s="20">
        <v>0</v>
      </c>
      <c r="K36" s="170"/>
      <c r="L36" s="20">
        <v>0</v>
      </c>
      <c r="M36" s="170"/>
      <c r="N36" s="20">
        <v>0</v>
      </c>
      <c r="O36" s="170"/>
      <c r="P36" s="20">
        <v>0</v>
      </c>
      <c r="Q36" s="21"/>
      <c r="R36" s="20">
        <v>0</v>
      </c>
      <c r="S36" s="21"/>
      <c r="T36" s="20">
        <v>991</v>
      </c>
      <c r="U36" s="21"/>
      <c r="V36" s="20">
        <v>-17547</v>
      </c>
    </row>
    <row r="37" spans="1:22" ht="9.9499999999999993" customHeight="1" x14ac:dyDescent="0.25">
      <c r="A37" s="1"/>
      <c r="B37" s="81"/>
      <c r="C37" s="167"/>
      <c r="D37" s="82"/>
      <c r="E37" s="167"/>
      <c r="F37" s="82"/>
      <c r="G37" s="167"/>
      <c r="H37" s="82"/>
      <c r="I37" s="167"/>
      <c r="J37" s="82"/>
      <c r="K37" s="167"/>
      <c r="L37" s="82"/>
      <c r="M37" s="167"/>
      <c r="N37" s="82"/>
      <c r="O37" s="167"/>
      <c r="P37" s="82"/>
      <c r="Q37" s="83"/>
      <c r="R37" s="82"/>
      <c r="S37" s="83"/>
      <c r="T37" s="82"/>
      <c r="U37" s="83"/>
      <c r="V37" s="82"/>
    </row>
    <row r="38" spans="1:22" ht="15" customHeight="1" x14ac:dyDescent="0.25">
      <c r="A38" s="1"/>
      <c r="B38" s="115" t="s">
        <v>72</v>
      </c>
      <c r="C38" s="167"/>
      <c r="D38" s="82"/>
      <c r="E38" s="167"/>
      <c r="F38" s="82"/>
      <c r="G38" s="167"/>
      <c r="H38" s="82"/>
      <c r="I38" s="167"/>
      <c r="J38" s="82"/>
      <c r="K38" s="167"/>
      <c r="L38" s="82"/>
      <c r="M38" s="167"/>
      <c r="N38" s="82"/>
      <c r="O38" s="167"/>
      <c r="P38" s="82"/>
      <c r="Q38" s="83"/>
      <c r="R38" s="82"/>
      <c r="S38" s="83"/>
      <c r="T38" s="82"/>
      <c r="U38" s="83"/>
      <c r="V38" s="82"/>
    </row>
    <row r="39" spans="1:22" s="3" customFormat="1" ht="15" customHeight="1" x14ac:dyDescent="0.25">
      <c r="A39" s="1"/>
      <c r="B39" s="114" t="s">
        <v>73</v>
      </c>
      <c r="C39" s="170"/>
      <c r="D39" s="20">
        <v>-19819</v>
      </c>
      <c r="E39" s="170"/>
      <c r="F39" s="20">
        <v>20011</v>
      </c>
      <c r="G39" s="170"/>
      <c r="H39" s="20">
        <v>17632</v>
      </c>
      <c r="I39" s="170"/>
      <c r="J39" s="20">
        <v>8045</v>
      </c>
      <c r="K39" s="170"/>
      <c r="L39" s="20">
        <v>-3214</v>
      </c>
      <c r="M39" s="170"/>
      <c r="N39" s="20">
        <v>-4236</v>
      </c>
      <c r="O39" s="170"/>
      <c r="P39" s="20">
        <v>-3436</v>
      </c>
      <c r="Q39" s="21"/>
      <c r="R39" s="20">
        <v>-28025</v>
      </c>
      <c r="S39" s="21"/>
      <c r="T39" s="20">
        <v>10249</v>
      </c>
      <c r="U39" s="21"/>
      <c r="V39" s="20">
        <v>-6693</v>
      </c>
    </row>
    <row r="40" spans="1:22" s="3" customFormat="1" ht="15" customHeight="1" x14ac:dyDescent="0.25">
      <c r="A40" s="1"/>
      <c r="B40" s="114" t="s">
        <v>23</v>
      </c>
      <c r="C40" s="170"/>
      <c r="D40" s="20">
        <v>-22999</v>
      </c>
      <c r="E40" s="170"/>
      <c r="F40" s="20">
        <v>-35078</v>
      </c>
      <c r="G40" s="170"/>
      <c r="H40" s="20">
        <v>-18586</v>
      </c>
      <c r="I40" s="170"/>
      <c r="J40" s="20">
        <v>-23088</v>
      </c>
      <c r="K40" s="170"/>
      <c r="L40" s="20">
        <v>-24691</v>
      </c>
      <c r="M40" s="170"/>
      <c r="N40" s="20">
        <v>-16196</v>
      </c>
      <c r="O40" s="170"/>
      <c r="P40" s="20">
        <v>-11770</v>
      </c>
      <c r="Q40" s="21"/>
      <c r="R40" s="20">
        <v>-7095</v>
      </c>
      <c r="S40" s="21"/>
      <c r="T40" s="20">
        <v>-13108</v>
      </c>
      <c r="U40" s="21"/>
      <c r="V40" s="20">
        <v>10981</v>
      </c>
    </row>
    <row r="41" spans="1:22" s="3" customFormat="1" ht="15" customHeight="1" x14ac:dyDescent="0.25">
      <c r="A41" s="1"/>
      <c r="B41" s="114" t="s">
        <v>74</v>
      </c>
      <c r="C41" s="170"/>
      <c r="D41" s="20">
        <v>0</v>
      </c>
      <c r="E41" s="170"/>
      <c r="F41" s="20">
        <v>0</v>
      </c>
      <c r="G41" s="170"/>
      <c r="H41" s="20">
        <v>0</v>
      </c>
      <c r="I41" s="170"/>
      <c r="J41" s="20">
        <v>0</v>
      </c>
      <c r="K41" s="170"/>
      <c r="L41" s="20">
        <v>0</v>
      </c>
      <c r="M41" s="170"/>
      <c r="N41" s="20">
        <v>0</v>
      </c>
      <c r="O41" s="170"/>
      <c r="P41" s="20">
        <v>0</v>
      </c>
      <c r="Q41" s="21"/>
      <c r="R41" s="20">
        <v>255</v>
      </c>
      <c r="S41" s="21"/>
      <c r="T41" s="20">
        <v>-23671</v>
      </c>
      <c r="U41" s="21"/>
      <c r="V41" s="20">
        <v>0</v>
      </c>
    </row>
    <row r="42" spans="1:22" s="3" customFormat="1" ht="15" customHeight="1" x14ac:dyDescent="0.25">
      <c r="A42" s="1"/>
      <c r="B42" s="114" t="s">
        <v>24</v>
      </c>
      <c r="C42" s="170"/>
      <c r="D42" s="20">
        <v>-9634</v>
      </c>
      <c r="E42" s="170"/>
      <c r="F42" s="20">
        <v>-7109</v>
      </c>
      <c r="G42" s="170"/>
      <c r="H42" s="20">
        <v>99</v>
      </c>
      <c r="I42" s="170"/>
      <c r="J42" s="20">
        <v>-1340</v>
      </c>
      <c r="K42" s="170"/>
      <c r="L42" s="20">
        <v>-2578</v>
      </c>
      <c r="M42" s="170"/>
      <c r="N42" s="20">
        <v>-1159</v>
      </c>
      <c r="O42" s="170"/>
      <c r="P42" s="20">
        <v>-6126</v>
      </c>
      <c r="Q42" s="21"/>
      <c r="R42" s="20">
        <v>-2182</v>
      </c>
      <c r="S42" s="21"/>
      <c r="T42" s="20">
        <v>3529</v>
      </c>
      <c r="U42" s="21"/>
      <c r="V42" s="20">
        <v>4993</v>
      </c>
    </row>
    <row r="43" spans="1:22" s="3" customFormat="1" ht="15" customHeight="1" x14ac:dyDescent="0.25">
      <c r="A43" s="1"/>
      <c r="B43" s="114" t="s">
        <v>75</v>
      </c>
      <c r="C43" s="170"/>
      <c r="D43" s="20">
        <v>0</v>
      </c>
      <c r="E43" s="170"/>
      <c r="F43" s="20">
        <v>0</v>
      </c>
      <c r="G43" s="170"/>
      <c r="H43" s="20">
        <v>0</v>
      </c>
      <c r="I43" s="170"/>
      <c r="J43" s="20">
        <v>0</v>
      </c>
      <c r="K43" s="170"/>
      <c r="L43" s="20">
        <v>0</v>
      </c>
      <c r="M43" s="170"/>
      <c r="N43" s="20">
        <v>-116</v>
      </c>
      <c r="O43" s="170"/>
      <c r="P43" s="20">
        <v>0</v>
      </c>
      <c r="Q43" s="21"/>
      <c r="R43" s="20">
        <v>0</v>
      </c>
      <c r="S43" s="21"/>
      <c r="T43" s="20">
        <v>-1836</v>
      </c>
      <c r="U43" s="21"/>
      <c r="V43" s="20">
        <v>0</v>
      </c>
    </row>
    <row r="44" spans="1:22" s="3" customFormat="1" ht="15" customHeight="1" x14ac:dyDescent="0.25">
      <c r="A44" s="1"/>
      <c r="B44" s="114" t="s">
        <v>76</v>
      </c>
      <c r="C44" s="170"/>
      <c r="D44" s="20">
        <v>0</v>
      </c>
      <c r="E44" s="170"/>
      <c r="F44" s="20"/>
      <c r="G44" s="170"/>
      <c r="H44" s="20">
        <v>0</v>
      </c>
      <c r="I44" s="170"/>
      <c r="J44" s="20">
        <v>-942</v>
      </c>
      <c r="K44" s="170"/>
      <c r="L44" s="20">
        <v>0</v>
      </c>
      <c r="M44" s="170"/>
      <c r="N44" s="20"/>
      <c r="O44" s="170"/>
      <c r="P44" s="20">
        <v>0</v>
      </c>
      <c r="Q44" s="21"/>
      <c r="R44" s="20">
        <v>0</v>
      </c>
      <c r="S44" s="21"/>
      <c r="T44" s="20">
        <v>0</v>
      </c>
      <c r="U44" s="21"/>
      <c r="V44" s="20">
        <v>0</v>
      </c>
    </row>
    <row r="45" spans="1:22" s="3" customFormat="1" ht="15" customHeight="1" x14ac:dyDescent="0.25">
      <c r="A45" s="1"/>
      <c r="B45" s="114" t="s">
        <v>25</v>
      </c>
      <c r="C45" s="170"/>
      <c r="D45" s="20">
        <v>0</v>
      </c>
      <c r="E45" s="170"/>
      <c r="F45" s="20">
        <v>0</v>
      </c>
      <c r="G45" s="170"/>
      <c r="H45" s="20">
        <v>0</v>
      </c>
      <c r="I45" s="170"/>
      <c r="J45" s="20">
        <v>0</v>
      </c>
      <c r="K45" s="170"/>
      <c r="L45" s="20">
        <v>0</v>
      </c>
      <c r="M45" s="170"/>
      <c r="N45" s="20">
        <v>0</v>
      </c>
      <c r="O45" s="170"/>
      <c r="P45" s="20">
        <v>0</v>
      </c>
      <c r="Q45" s="21"/>
      <c r="R45" s="20">
        <v>11434</v>
      </c>
      <c r="S45" s="21"/>
      <c r="T45" s="20">
        <v>-31036</v>
      </c>
      <c r="U45" s="21"/>
      <c r="V45" s="20">
        <v>0</v>
      </c>
    </row>
    <row r="46" spans="1:22" s="3" customFormat="1" ht="15" customHeight="1" x14ac:dyDescent="0.25">
      <c r="A46" s="1"/>
      <c r="B46" s="114" t="s">
        <v>9</v>
      </c>
      <c r="C46" s="170"/>
      <c r="D46" s="20">
        <v>481</v>
      </c>
      <c r="E46" s="170"/>
      <c r="F46" s="20">
        <v>346</v>
      </c>
      <c r="G46" s="170"/>
      <c r="H46" s="20">
        <v>134</v>
      </c>
      <c r="I46" s="170"/>
      <c r="J46" s="20">
        <v>991</v>
      </c>
      <c r="K46" s="170"/>
      <c r="L46" s="20">
        <v>991</v>
      </c>
      <c r="M46" s="170"/>
      <c r="N46" s="20">
        <v>890</v>
      </c>
      <c r="O46" s="170"/>
      <c r="P46" s="20">
        <v>-521</v>
      </c>
      <c r="Q46" s="21"/>
      <c r="R46" s="20">
        <v>9808</v>
      </c>
      <c r="S46" s="21"/>
      <c r="T46" s="20">
        <v>-422</v>
      </c>
      <c r="U46" s="21"/>
      <c r="V46" s="20">
        <v>-104</v>
      </c>
    </row>
    <row r="47" spans="1:22" s="3" customFormat="1" ht="15" customHeight="1" x14ac:dyDescent="0.25">
      <c r="A47" s="1"/>
      <c r="B47" s="114" t="s">
        <v>77</v>
      </c>
      <c r="C47" s="170"/>
      <c r="D47" s="20">
        <v>-2722</v>
      </c>
      <c r="E47" s="170"/>
      <c r="F47" s="20">
        <v>-3089</v>
      </c>
      <c r="G47" s="170"/>
      <c r="H47" s="20">
        <v>-2279</v>
      </c>
      <c r="I47" s="170"/>
      <c r="J47" s="20">
        <v>319</v>
      </c>
      <c r="K47" s="170"/>
      <c r="L47" s="20">
        <v>-4704</v>
      </c>
      <c r="M47" s="170"/>
      <c r="N47" s="20">
        <v>-2238</v>
      </c>
      <c r="O47" s="170"/>
      <c r="P47" s="20">
        <v>-1010</v>
      </c>
      <c r="Q47" s="21"/>
      <c r="R47" s="20">
        <v>-821</v>
      </c>
      <c r="S47" s="21"/>
      <c r="T47" s="20">
        <v>3471</v>
      </c>
      <c r="U47" s="21"/>
      <c r="V47" s="20">
        <v>-3077</v>
      </c>
    </row>
    <row r="48" spans="1:22" ht="9.9499999999999993" customHeight="1" x14ac:dyDescent="0.25">
      <c r="A48" s="1"/>
      <c r="B48" s="81"/>
      <c r="C48" s="167"/>
      <c r="D48" s="82"/>
      <c r="E48" s="167"/>
      <c r="F48" s="82"/>
      <c r="G48" s="167"/>
      <c r="H48" s="82"/>
      <c r="I48" s="167"/>
      <c r="J48" s="82"/>
      <c r="K48" s="167"/>
      <c r="L48" s="82"/>
      <c r="M48" s="167"/>
      <c r="N48" s="82"/>
      <c r="O48" s="167"/>
      <c r="P48" s="82"/>
      <c r="Q48" s="83"/>
      <c r="R48" s="82"/>
      <c r="S48" s="83"/>
      <c r="T48" s="82"/>
      <c r="U48" s="83"/>
      <c r="V48" s="82"/>
    </row>
    <row r="49" spans="1:22" ht="15" customHeight="1" x14ac:dyDescent="0.25">
      <c r="A49" s="1"/>
      <c r="B49" s="75" t="s">
        <v>78</v>
      </c>
      <c r="C49" s="167"/>
      <c r="D49" s="82"/>
      <c r="E49" s="167"/>
      <c r="F49" s="82"/>
      <c r="G49" s="167"/>
      <c r="H49" s="82"/>
      <c r="I49" s="167"/>
      <c r="J49" s="82"/>
      <c r="K49" s="167"/>
      <c r="L49" s="82"/>
      <c r="M49" s="167"/>
      <c r="N49" s="82"/>
      <c r="O49" s="167"/>
      <c r="P49" s="82"/>
      <c r="Q49" s="83"/>
      <c r="R49" s="82"/>
      <c r="S49" s="83"/>
      <c r="T49" s="82"/>
      <c r="U49" s="83"/>
      <c r="V49" s="82"/>
    </row>
    <row r="50" spans="1:22" s="3" customFormat="1" ht="15" customHeight="1" x14ac:dyDescent="0.25">
      <c r="A50" s="1"/>
      <c r="B50" s="114" t="s">
        <v>155</v>
      </c>
      <c r="C50" s="170"/>
      <c r="D50" s="20">
        <v>0</v>
      </c>
      <c r="E50" s="170"/>
      <c r="F50" s="20">
        <v>0</v>
      </c>
      <c r="G50" s="170"/>
      <c r="H50" s="20">
        <v>-929</v>
      </c>
      <c r="I50" s="170"/>
      <c r="J50" s="20">
        <v>0</v>
      </c>
      <c r="K50" s="170"/>
      <c r="L50" s="20">
        <v>0</v>
      </c>
      <c r="M50" s="170"/>
      <c r="N50" s="20">
        <v>-1303</v>
      </c>
      <c r="O50" s="170"/>
      <c r="P50" s="20">
        <v>-607</v>
      </c>
      <c r="Q50" s="21"/>
      <c r="R50" s="20">
        <v>-2686</v>
      </c>
      <c r="S50" s="21"/>
      <c r="T50" s="20">
        <v>0</v>
      </c>
      <c r="U50" s="21"/>
      <c r="V50" s="20">
        <v>0</v>
      </c>
    </row>
    <row r="51" spans="1:22" s="3" customFormat="1" ht="15" customHeight="1" x14ac:dyDescent="0.25">
      <c r="A51" s="1"/>
      <c r="B51" s="114" t="s">
        <v>40</v>
      </c>
      <c r="C51" s="170"/>
      <c r="D51" s="20">
        <v>-3366</v>
      </c>
      <c r="E51" s="170"/>
      <c r="F51" s="20">
        <v>-2198</v>
      </c>
      <c r="G51" s="170"/>
      <c r="H51" s="20">
        <v>0</v>
      </c>
      <c r="I51" s="170"/>
      <c r="J51" s="20">
        <v>-2630</v>
      </c>
      <c r="K51" s="170"/>
      <c r="L51" s="20">
        <v>3830</v>
      </c>
      <c r="M51" s="170"/>
      <c r="N51" s="20">
        <v>0</v>
      </c>
      <c r="O51" s="170"/>
      <c r="P51" s="20">
        <v>0</v>
      </c>
      <c r="Q51" s="21"/>
      <c r="R51" s="20">
        <v>0</v>
      </c>
      <c r="S51" s="21"/>
      <c r="T51" s="20">
        <v>0</v>
      </c>
      <c r="U51" s="21"/>
      <c r="V51" s="20">
        <v>0</v>
      </c>
    </row>
    <row r="52" spans="1:22" s="3" customFormat="1" ht="15" customHeight="1" x14ac:dyDescent="0.25">
      <c r="A52" s="1"/>
      <c r="B52" s="114" t="s">
        <v>41</v>
      </c>
      <c r="C52" s="170"/>
      <c r="D52" s="20">
        <v>-2734</v>
      </c>
      <c r="E52" s="170"/>
      <c r="F52" s="20">
        <v>18800</v>
      </c>
      <c r="G52" s="170"/>
      <c r="H52" s="20">
        <v>706</v>
      </c>
      <c r="I52" s="170"/>
      <c r="J52" s="20">
        <v>7766</v>
      </c>
      <c r="K52" s="170"/>
      <c r="L52" s="20">
        <v>8318</v>
      </c>
      <c r="M52" s="170"/>
      <c r="N52" s="20">
        <v>-2626</v>
      </c>
      <c r="O52" s="170"/>
      <c r="P52" s="20">
        <v>285</v>
      </c>
      <c r="Q52" s="21"/>
      <c r="R52" s="20">
        <v>20964</v>
      </c>
      <c r="S52" s="21"/>
      <c r="T52" s="20">
        <v>9457</v>
      </c>
      <c r="U52" s="21"/>
      <c r="V52" s="20">
        <v>3819</v>
      </c>
    </row>
    <row r="53" spans="1:22" s="3" customFormat="1" ht="15" customHeight="1" x14ac:dyDescent="0.25">
      <c r="A53" s="1"/>
      <c r="B53" s="114" t="s">
        <v>42</v>
      </c>
      <c r="C53" s="170"/>
      <c r="D53" s="20">
        <v>0</v>
      </c>
      <c r="E53" s="170"/>
      <c r="F53" s="20">
        <v>0</v>
      </c>
      <c r="G53" s="170"/>
      <c r="H53" s="20">
        <v>2764</v>
      </c>
      <c r="I53" s="170"/>
      <c r="J53" s="20">
        <v>0</v>
      </c>
      <c r="K53" s="170"/>
      <c r="L53" s="20">
        <v>0</v>
      </c>
      <c r="M53" s="170"/>
      <c r="N53" s="20">
        <v>0</v>
      </c>
      <c r="O53" s="170"/>
      <c r="P53" s="20">
        <v>-1015</v>
      </c>
      <c r="Q53" s="21"/>
      <c r="R53" s="20">
        <v>316</v>
      </c>
      <c r="S53" s="21"/>
      <c r="T53" s="20">
        <v>-381</v>
      </c>
      <c r="U53" s="21"/>
      <c r="V53" s="20">
        <v>2036</v>
      </c>
    </row>
    <row r="54" spans="1:22" s="3" customFormat="1" ht="15" customHeight="1" x14ac:dyDescent="0.25">
      <c r="A54" s="1"/>
      <c r="B54" s="114" t="s">
        <v>45</v>
      </c>
      <c r="C54" s="170"/>
      <c r="D54" s="20">
        <v>1179</v>
      </c>
      <c r="E54" s="170"/>
      <c r="F54" s="20">
        <v>-895</v>
      </c>
      <c r="G54" s="170"/>
      <c r="H54" s="20">
        <v>-5355</v>
      </c>
      <c r="I54" s="170"/>
      <c r="J54" s="20">
        <v>5684</v>
      </c>
      <c r="K54" s="170"/>
      <c r="L54" s="20">
        <v>4424</v>
      </c>
      <c r="M54" s="170"/>
      <c r="N54" s="20">
        <v>2209</v>
      </c>
      <c r="O54" s="170"/>
      <c r="P54" s="20">
        <v>-1124</v>
      </c>
      <c r="Q54" s="21"/>
      <c r="R54" s="20">
        <v>5117</v>
      </c>
      <c r="S54" s="21"/>
      <c r="T54" s="20">
        <v>-2648</v>
      </c>
      <c r="U54" s="21"/>
      <c r="V54" s="20">
        <v>3980</v>
      </c>
    </row>
    <row r="55" spans="1:22" s="3" customFormat="1" ht="15" customHeight="1" x14ac:dyDescent="0.25">
      <c r="A55" s="1"/>
      <c r="B55" s="114" t="s">
        <v>79</v>
      </c>
      <c r="C55" s="170"/>
      <c r="D55" s="20">
        <v>-5467</v>
      </c>
      <c r="E55" s="170"/>
      <c r="F55" s="20">
        <v>-7082</v>
      </c>
      <c r="G55" s="170"/>
      <c r="H55" s="20">
        <v>0</v>
      </c>
      <c r="I55" s="170"/>
      <c r="J55" s="20">
        <v>-326</v>
      </c>
      <c r="K55" s="170"/>
      <c r="L55" s="20">
        <v>701</v>
      </c>
      <c r="M55" s="170"/>
      <c r="N55" s="20">
        <v>-2607</v>
      </c>
      <c r="O55" s="170"/>
      <c r="P55" s="20">
        <v>0</v>
      </c>
      <c r="Q55" s="21"/>
      <c r="R55" s="20">
        <v>-9356</v>
      </c>
      <c r="S55" s="21"/>
      <c r="T55" s="20">
        <v>-2267</v>
      </c>
      <c r="U55" s="21"/>
      <c r="V55" s="20">
        <v>-6536</v>
      </c>
    </row>
    <row r="56" spans="1:22" s="3" customFormat="1" ht="15" customHeight="1" x14ac:dyDescent="0.25">
      <c r="A56" s="1"/>
      <c r="B56" s="114" t="s">
        <v>76</v>
      </c>
      <c r="C56" s="170"/>
      <c r="D56" s="20">
        <v>367</v>
      </c>
      <c r="E56" s="170"/>
      <c r="F56" s="20">
        <v>370</v>
      </c>
      <c r="G56" s="170"/>
      <c r="H56" s="20">
        <v>94</v>
      </c>
      <c r="I56" s="170"/>
      <c r="J56" s="20">
        <v>0</v>
      </c>
      <c r="K56" s="170"/>
      <c r="L56" s="20">
        <v>-2854</v>
      </c>
      <c r="M56" s="170"/>
      <c r="N56" s="20">
        <v>-865</v>
      </c>
      <c r="O56" s="170"/>
      <c r="P56" s="20">
        <v>-864</v>
      </c>
      <c r="Q56" s="21"/>
      <c r="R56" s="20">
        <v>-2912</v>
      </c>
      <c r="S56" s="21"/>
      <c r="T56" s="20">
        <v>-4404</v>
      </c>
      <c r="U56" s="21"/>
      <c r="V56" s="20">
        <v>406</v>
      </c>
    </row>
    <row r="57" spans="1:22" s="3" customFormat="1" ht="15" customHeight="1" x14ac:dyDescent="0.25">
      <c r="A57" s="1"/>
      <c r="B57" s="114" t="s">
        <v>25</v>
      </c>
      <c r="C57" s="170"/>
      <c r="D57" s="20">
        <v>0</v>
      </c>
      <c r="E57" s="170"/>
      <c r="F57" s="20">
        <v>0</v>
      </c>
      <c r="G57" s="170"/>
      <c r="H57" s="20">
        <v>0</v>
      </c>
      <c r="I57" s="170"/>
      <c r="J57" s="20">
        <v>0</v>
      </c>
      <c r="K57" s="170"/>
      <c r="L57" s="20">
        <v>0</v>
      </c>
      <c r="M57" s="170"/>
      <c r="N57" s="20">
        <v>0</v>
      </c>
      <c r="O57" s="170"/>
      <c r="P57" s="20">
        <v>0</v>
      </c>
      <c r="Q57" s="21"/>
      <c r="R57" s="20">
        <v>-11434</v>
      </c>
      <c r="S57" s="21"/>
      <c r="T57" s="20">
        <v>31036</v>
      </c>
      <c r="U57" s="21"/>
      <c r="V57" s="20">
        <v>0</v>
      </c>
    </row>
    <row r="58" spans="1:22" s="3" customFormat="1" ht="15" customHeight="1" x14ac:dyDescent="0.25">
      <c r="A58" s="1"/>
      <c r="B58" s="114" t="s">
        <v>80</v>
      </c>
      <c r="C58" s="170"/>
      <c r="D58" s="20">
        <v>91</v>
      </c>
      <c r="E58" s="170"/>
      <c r="F58" s="20">
        <v>91</v>
      </c>
      <c r="G58" s="170"/>
      <c r="H58" s="20">
        <v>-1</v>
      </c>
      <c r="I58" s="170"/>
      <c r="J58" s="20">
        <v>-8764</v>
      </c>
      <c r="K58" s="170"/>
      <c r="L58" s="20">
        <v>-6529</v>
      </c>
      <c r="M58" s="170"/>
      <c r="N58" s="20">
        <v>-6860</v>
      </c>
      <c r="O58" s="170"/>
      <c r="P58" s="20">
        <v>-5613</v>
      </c>
      <c r="Q58" s="21"/>
      <c r="R58" s="20">
        <v>-912</v>
      </c>
      <c r="S58" s="21"/>
      <c r="T58" s="20">
        <v>1699</v>
      </c>
      <c r="U58" s="21"/>
      <c r="V58" s="20">
        <v>637</v>
      </c>
    </row>
    <row r="59" spans="1:22" s="3" customFormat="1" ht="15" customHeight="1" x14ac:dyDescent="0.25">
      <c r="A59" s="1"/>
      <c r="B59" s="114" t="s">
        <v>81</v>
      </c>
      <c r="C59" s="170"/>
      <c r="D59" s="20">
        <v>0</v>
      </c>
      <c r="E59" s="170"/>
      <c r="F59" s="20">
        <v>-1873</v>
      </c>
      <c r="G59" s="170"/>
      <c r="H59" s="20">
        <v>-907</v>
      </c>
      <c r="I59" s="170"/>
      <c r="J59" s="20">
        <v>-2948</v>
      </c>
      <c r="K59" s="170"/>
      <c r="L59" s="20">
        <v>-2023</v>
      </c>
      <c r="M59" s="170"/>
      <c r="N59" s="20">
        <v>-1242</v>
      </c>
      <c r="O59" s="170"/>
      <c r="P59" s="20">
        <v>-581</v>
      </c>
      <c r="Q59" s="21"/>
      <c r="R59" s="20">
        <v>-3807</v>
      </c>
      <c r="S59" s="21"/>
      <c r="T59" s="20">
        <v>0</v>
      </c>
      <c r="U59" s="21"/>
      <c r="V59" s="20">
        <v>0</v>
      </c>
    </row>
    <row r="60" spans="1:22" s="3" customFormat="1" ht="15" customHeight="1" x14ac:dyDescent="0.25">
      <c r="A60" s="1"/>
      <c r="B60" s="114" t="s">
        <v>135</v>
      </c>
      <c r="C60" s="170"/>
      <c r="D60" s="20">
        <v>-2952</v>
      </c>
      <c r="E60" s="170"/>
      <c r="F60" s="20">
        <v>0</v>
      </c>
      <c r="G60" s="170"/>
      <c r="H60" s="20">
        <v>0</v>
      </c>
      <c r="I60" s="170"/>
      <c r="J60" s="20">
        <v>0</v>
      </c>
      <c r="K60" s="170"/>
      <c r="L60" s="20">
        <v>0</v>
      </c>
      <c r="M60" s="170"/>
      <c r="N60" s="20">
        <v>-2239</v>
      </c>
      <c r="O60" s="170"/>
      <c r="P60" s="20">
        <v>0</v>
      </c>
      <c r="Q60" s="21"/>
      <c r="R60" s="20">
        <v>0</v>
      </c>
      <c r="S60" s="21"/>
      <c r="T60" s="20">
        <v>-6982</v>
      </c>
      <c r="U60" s="21"/>
      <c r="V60" s="20">
        <v>-8262</v>
      </c>
    </row>
    <row r="61" spans="1:22" s="3" customFormat="1" ht="15" customHeight="1" x14ac:dyDescent="0.25">
      <c r="A61" s="1"/>
      <c r="B61" s="114" t="s">
        <v>160</v>
      </c>
      <c r="C61" s="170"/>
      <c r="D61" s="20">
        <v>-3338</v>
      </c>
      <c r="E61" s="170"/>
      <c r="F61" s="20">
        <v>-2193</v>
      </c>
      <c r="G61" s="170"/>
      <c r="H61" s="20">
        <v>-1055</v>
      </c>
      <c r="I61" s="170"/>
      <c r="J61" s="20">
        <v>-2905</v>
      </c>
      <c r="K61" s="170"/>
      <c r="L61" s="20">
        <v>0</v>
      </c>
      <c r="M61" s="170"/>
      <c r="N61" s="20">
        <v>0</v>
      </c>
      <c r="O61" s="170"/>
      <c r="P61" s="20">
        <v>0</v>
      </c>
      <c r="Q61" s="21"/>
      <c r="R61" s="20">
        <v>0</v>
      </c>
      <c r="S61" s="21"/>
      <c r="T61" s="20">
        <v>0</v>
      </c>
      <c r="U61" s="21"/>
      <c r="V61" s="20">
        <v>0</v>
      </c>
    </row>
    <row r="62" spans="1:22" s="3" customFormat="1" ht="15" customHeight="1" x14ac:dyDescent="0.25">
      <c r="A62" s="1"/>
      <c r="B62" s="114" t="s">
        <v>164</v>
      </c>
      <c r="C62" s="170"/>
      <c r="D62" s="20">
        <v>5067</v>
      </c>
      <c r="E62" s="170"/>
      <c r="F62" s="20">
        <v>-954</v>
      </c>
      <c r="G62" s="170"/>
      <c r="H62" s="20">
        <v>0</v>
      </c>
      <c r="I62" s="170"/>
      <c r="J62" s="20">
        <v>0</v>
      </c>
      <c r="K62" s="170"/>
      <c r="L62" s="20">
        <v>0</v>
      </c>
      <c r="M62" s="170"/>
      <c r="N62" s="20">
        <v>0</v>
      </c>
      <c r="O62" s="170"/>
      <c r="P62" s="20">
        <v>0</v>
      </c>
      <c r="Q62" s="21"/>
      <c r="R62" s="20">
        <v>0</v>
      </c>
      <c r="S62" s="21"/>
      <c r="T62" s="20">
        <v>0</v>
      </c>
      <c r="U62" s="21"/>
      <c r="V62" s="20">
        <v>0</v>
      </c>
    </row>
    <row r="63" spans="1:22" s="3" customFormat="1" ht="15" customHeight="1" x14ac:dyDescent="0.25">
      <c r="A63" s="1"/>
      <c r="B63" s="114" t="s">
        <v>154</v>
      </c>
      <c r="C63" s="170"/>
      <c r="D63" s="20">
        <v>-5107</v>
      </c>
      <c r="E63" s="170"/>
      <c r="F63" s="20">
        <v>-6122</v>
      </c>
      <c r="G63" s="170"/>
      <c r="H63" s="20">
        <v>-2468</v>
      </c>
      <c r="I63" s="170"/>
      <c r="J63" s="20">
        <v>6865</v>
      </c>
      <c r="K63" s="170"/>
      <c r="L63" s="20">
        <v>8318</v>
      </c>
      <c r="M63" s="170"/>
      <c r="N63" s="20">
        <v>0</v>
      </c>
      <c r="O63" s="170"/>
      <c r="P63" s="20">
        <v>0</v>
      </c>
      <c r="Q63" s="21"/>
      <c r="R63" s="20">
        <v>0</v>
      </c>
      <c r="S63" s="21"/>
      <c r="T63" s="20">
        <v>0</v>
      </c>
      <c r="U63" s="21"/>
      <c r="V63" s="20">
        <v>0</v>
      </c>
    </row>
    <row r="64" spans="1:22" s="3" customFormat="1" ht="15" customHeight="1" x14ac:dyDescent="0.25">
      <c r="A64" s="1"/>
      <c r="B64" s="114" t="s">
        <v>47</v>
      </c>
      <c r="C64" s="170"/>
      <c r="D64" s="20">
        <v>1116</v>
      </c>
      <c r="E64" s="170"/>
      <c r="F64" s="20">
        <v>-269</v>
      </c>
      <c r="G64" s="170"/>
      <c r="H64" s="20">
        <v>-275</v>
      </c>
      <c r="I64" s="170"/>
      <c r="J64" s="20">
        <v>-4180</v>
      </c>
      <c r="K64" s="170"/>
      <c r="L64" s="20">
        <v>-3508</v>
      </c>
      <c r="M64" s="170"/>
      <c r="N64" s="20">
        <v>0</v>
      </c>
      <c r="O64" s="170"/>
      <c r="P64" s="20">
        <v>-1133</v>
      </c>
      <c r="Q64" s="21"/>
      <c r="R64" s="20">
        <v>4469</v>
      </c>
      <c r="S64" s="21"/>
      <c r="T64" s="20">
        <v>-24</v>
      </c>
      <c r="U64" s="21"/>
      <c r="V64" s="20">
        <v>-2997</v>
      </c>
    </row>
    <row r="65" spans="1:22" s="3" customFormat="1" ht="15" customHeight="1" x14ac:dyDescent="0.25">
      <c r="A65" s="1"/>
      <c r="B65" s="114" t="s">
        <v>168</v>
      </c>
      <c r="C65" s="170"/>
      <c r="D65" s="20">
        <v>-5353</v>
      </c>
      <c r="E65" s="170"/>
      <c r="F65" s="20">
        <v>0</v>
      </c>
      <c r="G65" s="170"/>
      <c r="H65" s="20">
        <v>0</v>
      </c>
      <c r="I65" s="170"/>
      <c r="J65" s="20">
        <v>0</v>
      </c>
      <c r="K65" s="170"/>
      <c r="L65" s="20">
        <v>0</v>
      </c>
      <c r="M65" s="170"/>
      <c r="N65" s="20">
        <v>0</v>
      </c>
      <c r="O65" s="170"/>
      <c r="P65" s="20">
        <v>0</v>
      </c>
      <c r="Q65" s="21"/>
      <c r="R65" s="20">
        <v>0</v>
      </c>
      <c r="S65" s="21"/>
      <c r="T65" s="20">
        <v>0</v>
      </c>
      <c r="U65" s="21"/>
      <c r="V65" s="20">
        <v>0</v>
      </c>
    </row>
    <row r="66" spans="1:22" ht="9.9499999999999993" customHeight="1" x14ac:dyDescent="0.25">
      <c r="A66" s="1"/>
      <c r="B66" s="84"/>
      <c r="C66" s="166"/>
      <c r="D66" s="82"/>
      <c r="E66" s="166"/>
      <c r="F66" s="82"/>
      <c r="G66" s="166"/>
      <c r="H66" s="82"/>
      <c r="I66" s="166"/>
      <c r="J66" s="82"/>
      <c r="K66" s="166"/>
      <c r="L66" s="82"/>
      <c r="M66" s="166"/>
      <c r="N66" s="82"/>
      <c r="O66" s="166"/>
      <c r="P66" s="82"/>
      <c r="Q66" s="79"/>
      <c r="R66" s="82"/>
      <c r="S66" s="79"/>
      <c r="T66" s="82"/>
      <c r="U66" s="79"/>
      <c r="V66" s="82"/>
    </row>
    <row r="67" spans="1:22" s="25" customFormat="1" ht="15" customHeight="1" x14ac:dyDescent="0.25">
      <c r="A67" s="1"/>
      <c r="B67" s="115" t="s">
        <v>82</v>
      </c>
      <c r="C67" s="171"/>
      <c r="D67" s="23">
        <v>-60068</v>
      </c>
      <c r="E67" s="171"/>
      <c r="F67" s="23">
        <v>-26468</v>
      </c>
      <c r="G67" s="171"/>
      <c r="H67" s="23">
        <v>-12704</v>
      </c>
      <c r="I67" s="171"/>
      <c r="J67" s="23">
        <v>36951</v>
      </c>
      <c r="K67" s="171"/>
      <c r="L67" s="23">
        <v>27874</v>
      </c>
      <c r="M67" s="171"/>
      <c r="N67" s="23">
        <v>5989</v>
      </c>
      <c r="O67" s="171"/>
      <c r="P67" s="23">
        <v>-5912</v>
      </c>
      <c r="Q67" s="26"/>
      <c r="R67" s="23">
        <v>3028</v>
      </c>
      <c r="S67" s="26"/>
      <c r="T67" s="23">
        <v>-33624</v>
      </c>
      <c r="U67" s="26"/>
      <c r="V67" s="23">
        <v>24168</v>
      </c>
    </row>
    <row r="68" spans="1:22" ht="9.9499999999999993" customHeight="1" x14ac:dyDescent="0.25">
      <c r="A68" s="1"/>
      <c r="B68" s="85"/>
      <c r="C68" s="166"/>
      <c r="D68" s="78"/>
      <c r="E68" s="166"/>
      <c r="F68" s="78"/>
      <c r="G68" s="166"/>
      <c r="H68" s="78"/>
      <c r="I68" s="166"/>
      <c r="J68" s="78"/>
      <c r="K68" s="166"/>
      <c r="L68" s="78"/>
      <c r="M68" s="166"/>
      <c r="N68" s="78"/>
      <c r="O68" s="166"/>
      <c r="P68" s="78"/>
      <c r="Q68" s="79"/>
      <c r="R68" s="78"/>
      <c r="S68" s="79"/>
      <c r="T68" s="78"/>
      <c r="U68" s="79"/>
      <c r="V68" s="78"/>
    </row>
    <row r="69" spans="1:22" s="3" customFormat="1" ht="15" customHeight="1" x14ac:dyDescent="0.25">
      <c r="A69" s="1"/>
      <c r="B69" s="114" t="s">
        <v>83</v>
      </c>
      <c r="C69" s="170"/>
      <c r="D69" s="20">
        <v>0</v>
      </c>
      <c r="E69" s="170"/>
      <c r="F69" s="20">
        <v>0</v>
      </c>
      <c r="G69" s="170"/>
      <c r="H69" s="20">
        <v>0</v>
      </c>
      <c r="I69" s="170"/>
      <c r="J69" s="20">
        <v>0</v>
      </c>
      <c r="K69" s="170"/>
      <c r="L69" s="20">
        <v>0</v>
      </c>
      <c r="M69" s="170"/>
      <c r="N69" s="20">
        <v>0</v>
      </c>
      <c r="O69" s="170"/>
      <c r="P69" s="20">
        <v>0</v>
      </c>
      <c r="Q69" s="21"/>
      <c r="R69" s="20">
        <v>-336</v>
      </c>
      <c r="S69" s="21"/>
      <c r="T69" s="20">
        <v>0</v>
      </c>
      <c r="U69" s="21"/>
      <c r="V69" s="20">
        <v>0</v>
      </c>
    </row>
    <row r="70" spans="1:22" s="3" customFormat="1" ht="15" customHeight="1" x14ac:dyDescent="0.25">
      <c r="A70" s="1"/>
      <c r="B70" s="114" t="s">
        <v>30</v>
      </c>
      <c r="C70" s="170"/>
      <c r="D70" s="20">
        <v>10363</v>
      </c>
      <c r="E70" s="170"/>
      <c r="F70" s="20">
        <v>8444</v>
      </c>
      <c r="G70" s="170"/>
      <c r="H70" s="20">
        <v>3211</v>
      </c>
      <c r="I70" s="170"/>
      <c r="J70" s="20">
        <v>7658</v>
      </c>
      <c r="K70" s="170"/>
      <c r="L70" s="20">
        <v>7813</v>
      </c>
      <c r="M70" s="170"/>
      <c r="N70" s="20">
        <v>7944</v>
      </c>
      <c r="O70" s="170"/>
      <c r="P70" s="20">
        <v>8028</v>
      </c>
      <c r="Q70" s="21"/>
      <c r="R70" s="20">
        <v>-4608</v>
      </c>
      <c r="S70" s="21"/>
      <c r="T70" s="20">
        <v>-547</v>
      </c>
      <c r="U70" s="21"/>
      <c r="V70" s="20">
        <v>16733</v>
      </c>
    </row>
    <row r="71" spans="1:22" s="3" customFormat="1" ht="15" customHeight="1" x14ac:dyDescent="0.25">
      <c r="A71" s="1"/>
      <c r="B71" s="114" t="s">
        <v>84</v>
      </c>
      <c r="C71" s="170"/>
      <c r="D71" s="20">
        <v>-11714</v>
      </c>
      <c r="E71" s="170"/>
      <c r="F71" s="20">
        <v>-7697</v>
      </c>
      <c r="G71" s="170"/>
      <c r="H71" s="20">
        <v>-3946</v>
      </c>
      <c r="I71" s="170"/>
      <c r="J71" s="20">
        <v>0</v>
      </c>
      <c r="K71" s="170"/>
      <c r="L71" s="20">
        <v>-20067</v>
      </c>
      <c r="M71" s="170"/>
      <c r="N71" s="20">
        <v>-10955</v>
      </c>
      <c r="O71" s="170"/>
      <c r="P71" s="20">
        <v>-6365</v>
      </c>
      <c r="Q71" s="21"/>
      <c r="R71" s="20">
        <v>-18903</v>
      </c>
      <c r="S71" s="21"/>
      <c r="T71" s="20">
        <v>-19483</v>
      </c>
      <c r="U71" s="21"/>
      <c r="V71" s="20">
        <v>-23444</v>
      </c>
    </row>
    <row r="72" spans="1:22" s="3" customFormat="1" ht="15" customHeight="1" x14ac:dyDescent="0.25">
      <c r="A72" s="1"/>
      <c r="B72" s="114" t="s">
        <v>136</v>
      </c>
      <c r="C72" s="170"/>
      <c r="D72" s="20">
        <v>0</v>
      </c>
      <c r="E72" s="170"/>
      <c r="F72" s="20">
        <v>0</v>
      </c>
      <c r="G72" s="170"/>
      <c r="H72" s="20">
        <v>0</v>
      </c>
      <c r="I72" s="170"/>
      <c r="J72" s="20">
        <v>0</v>
      </c>
      <c r="K72" s="170"/>
      <c r="L72" s="20">
        <v>0</v>
      </c>
      <c r="M72" s="170"/>
      <c r="N72" s="20">
        <v>0</v>
      </c>
      <c r="O72" s="170"/>
      <c r="P72" s="20">
        <v>0</v>
      </c>
      <c r="Q72" s="21"/>
      <c r="R72" s="20">
        <v>0</v>
      </c>
      <c r="S72" s="21"/>
      <c r="T72" s="20">
        <v>1000</v>
      </c>
      <c r="U72" s="21"/>
      <c r="V72" s="20">
        <v>0</v>
      </c>
    </row>
    <row r="73" spans="1:22" s="3" customFormat="1" ht="15" customHeight="1" x14ac:dyDescent="0.25">
      <c r="A73" s="1"/>
      <c r="B73" s="114" t="s">
        <v>85</v>
      </c>
      <c r="C73" s="170"/>
      <c r="D73" s="20">
        <v>0</v>
      </c>
      <c r="E73" s="170"/>
      <c r="F73" s="20">
        <v>0</v>
      </c>
      <c r="G73" s="170"/>
      <c r="H73" s="20">
        <v>0</v>
      </c>
      <c r="I73" s="170"/>
      <c r="J73" s="20">
        <v>0</v>
      </c>
      <c r="K73" s="170"/>
      <c r="L73" s="20">
        <v>0</v>
      </c>
      <c r="M73" s="170"/>
      <c r="N73" s="20">
        <v>0</v>
      </c>
      <c r="O73" s="170"/>
      <c r="P73" s="20">
        <v>0</v>
      </c>
      <c r="Q73" s="21"/>
      <c r="R73" s="20">
        <v>0</v>
      </c>
      <c r="S73" s="21"/>
      <c r="T73" s="20">
        <v>0</v>
      </c>
      <c r="U73" s="21"/>
      <c r="V73" s="20">
        <v>0</v>
      </c>
    </row>
    <row r="74" spans="1:22" s="3" customFormat="1" ht="15" customHeight="1" x14ac:dyDescent="0.25">
      <c r="A74" s="1"/>
      <c r="B74" s="114" t="s">
        <v>86</v>
      </c>
      <c r="C74" s="170"/>
      <c r="D74" s="20">
        <v>0</v>
      </c>
      <c r="E74" s="170"/>
      <c r="F74" s="20">
        <v>0</v>
      </c>
      <c r="G74" s="170"/>
      <c r="H74" s="20">
        <v>0</v>
      </c>
      <c r="I74" s="170"/>
      <c r="J74" s="20">
        <v>0</v>
      </c>
      <c r="K74" s="170"/>
      <c r="L74" s="20">
        <v>0</v>
      </c>
      <c r="M74" s="170"/>
      <c r="N74" s="20">
        <v>0</v>
      </c>
      <c r="O74" s="170"/>
      <c r="P74" s="20">
        <v>0</v>
      </c>
      <c r="Q74" s="21"/>
      <c r="R74" s="20">
        <v>0</v>
      </c>
      <c r="S74" s="21"/>
      <c r="T74" s="20">
        <v>102939</v>
      </c>
      <c r="U74" s="21"/>
      <c r="V74" s="20">
        <v>5559</v>
      </c>
    </row>
    <row r="75" spans="1:22" s="3" customFormat="1" ht="15" customHeight="1" x14ac:dyDescent="0.25">
      <c r="A75" s="1"/>
      <c r="B75" s="114" t="s">
        <v>87</v>
      </c>
      <c r="C75" s="170"/>
      <c r="D75" s="20">
        <v>0</v>
      </c>
      <c r="E75" s="170"/>
      <c r="F75" s="20">
        <v>0</v>
      </c>
      <c r="G75" s="170"/>
      <c r="H75" s="20">
        <v>0</v>
      </c>
      <c r="I75" s="170"/>
      <c r="J75" s="20">
        <v>0</v>
      </c>
      <c r="K75" s="170"/>
      <c r="L75" s="20">
        <v>0</v>
      </c>
      <c r="M75" s="170"/>
      <c r="N75" s="20">
        <v>0</v>
      </c>
      <c r="O75" s="170"/>
      <c r="P75" s="20">
        <v>0</v>
      </c>
      <c r="Q75" s="21"/>
      <c r="R75" s="20">
        <v>0</v>
      </c>
      <c r="S75" s="21"/>
      <c r="T75" s="20">
        <v>-3582</v>
      </c>
      <c r="U75" s="21"/>
      <c r="V75" s="20">
        <v>0</v>
      </c>
    </row>
    <row r="76" spans="1:22" ht="9.9499999999999993" customHeight="1" x14ac:dyDescent="0.25">
      <c r="A76" s="1"/>
      <c r="B76" s="81"/>
      <c r="C76" s="166"/>
      <c r="D76" s="78"/>
      <c r="E76" s="166"/>
      <c r="F76" s="78"/>
      <c r="G76" s="166"/>
      <c r="H76" s="78"/>
      <c r="I76" s="166"/>
      <c r="J76" s="78"/>
      <c r="K76" s="166"/>
      <c r="L76" s="78"/>
      <c r="M76" s="166"/>
      <c r="N76" s="78"/>
      <c r="O76" s="166"/>
      <c r="P76" s="78"/>
      <c r="Q76" s="79"/>
      <c r="R76" s="78"/>
      <c r="S76" s="79"/>
      <c r="T76" s="78"/>
      <c r="U76" s="79"/>
      <c r="V76" s="78"/>
    </row>
    <row r="77" spans="1:22" s="25" customFormat="1" ht="15" customHeight="1" x14ac:dyDescent="0.25">
      <c r="A77" s="1"/>
      <c r="B77" s="75" t="s">
        <v>88</v>
      </c>
      <c r="C77" s="171"/>
      <c r="D77" s="23">
        <v>-1351</v>
      </c>
      <c r="E77" s="171"/>
      <c r="F77" s="23">
        <v>747</v>
      </c>
      <c r="G77" s="171"/>
      <c r="H77" s="23">
        <v>-735</v>
      </c>
      <c r="I77" s="171"/>
      <c r="J77" s="23">
        <v>7658</v>
      </c>
      <c r="K77" s="171"/>
      <c r="L77" s="23">
        <v>-12254</v>
      </c>
      <c r="M77" s="171"/>
      <c r="N77" s="23">
        <v>-3011</v>
      </c>
      <c r="O77" s="171"/>
      <c r="P77" s="23">
        <v>1663</v>
      </c>
      <c r="Q77" s="26"/>
      <c r="R77" s="23">
        <v>-23847</v>
      </c>
      <c r="S77" s="26"/>
      <c r="T77" s="23">
        <v>80327</v>
      </c>
      <c r="U77" s="26"/>
      <c r="V77" s="23">
        <v>-1152</v>
      </c>
    </row>
    <row r="78" spans="1:22" ht="9.9499999999999993" customHeight="1" x14ac:dyDescent="0.25">
      <c r="A78" s="1"/>
      <c r="B78" s="85"/>
      <c r="C78" s="166"/>
      <c r="D78" s="78"/>
      <c r="E78" s="166"/>
      <c r="F78" s="78"/>
      <c r="G78" s="166"/>
      <c r="H78" s="78"/>
      <c r="I78" s="166"/>
      <c r="J78" s="78"/>
      <c r="K78" s="166"/>
      <c r="L78" s="78"/>
      <c r="M78" s="166"/>
      <c r="N78" s="78"/>
      <c r="O78" s="166"/>
      <c r="P78" s="78"/>
      <c r="Q78" s="79"/>
      <c r="R78" s="78"/>
      <c r="S78" s="79"/>
      <c r="T78" s="78"/>
      <c r="U78" s="79"/>
      <c r="V78" s="78"/>
    </row>
    <row r="79" spans="1:22" s="3" customFormat="1" ht="15" customHeight="1" x14ac:dyDescent="0.25">
      <c r="A79" s="1"/>
      <c r="B79" s="114" t="s">
        <v>90</v>
      </c>
      <c r="C79" s="170"/>
      <c r="D79" s="20">
        <v>0</v>
      </c>
      <c r="E79" s="170"/>
      <c r="F79" s="20">
        <v>0</v>
      </c>
      <c r="G79" s="170"/>
      <c r="H79" s="20"/>
      <c r="I79" s="170"/>
      <c r="J79" s="20">
        <v>0</v>
      </c>
      <c r="K79" s="170"/>
      <c r="L79" s="20">
        <v>0</v>
      </c>
      <c r="M79" s="170"/>
      <c r="N79" s="20">
        <v>0</v>
      </c>
      <c r="O79" s="170"/>
      <c r="P79" s="20">
        <v>0</v>
      </c>
      <c r="Q79" s="21"/>
      <c r="R79" s="20">
        <v>8</v>
      </c>
      <c r="S79" s="21"/>
      <c r="T79" s="20">
        <v>-880</v>
      </c>
      <c r="U79" s="21"/>
      <c r="V79" s="20">
        <v>-402</v>
      </c>
    </row>
    <row r="80" spans="1:22" s="3" customFormat="1" ht="15" customHeight="1" x14ac:dyDescent="0.25">
      <c r="A80" s="1"/>
      <c r="B80" s="114" t="s">
        <v>91</v>
      </c>
      <c r="C80" s="170"/>
      <c r="D80" s="20">
        <v>24844</v>
      </c>
      <c r="E80" s="170"/>
      <c r="F80" s="20">
        <v>21500</v>
      </c>
      <c r="G80" s="170"/>
      <c r="H80" s="20"/>
      <c r="I80" s="170"/>
      <c r="J80" s="20">
        <v>17843</v>
      </c>
      <c r="K80" s="170"/>
      <c r="L80" s="20">
        <v>17843</v>
      </c>
      <c r="M80" s="170"/>
      <c r="N80" s="20">
        <v>3896</v>
      </c>
      <c r="O80" s="170"/>
      <c r="P80" s="20">
        <v>0</v>
      </c>
      <c r="Q80" s="21"/>
      <c r="R80" s="20">
        <v>-70942</v>
      </c>
      <c r="S80" s="21"/>
      <c r="T80" s="20">
        <v>-41521</v>
      </c>
      <c r="U80" s="21"/>
      <c r="V80" s="20">
        <v>-16478</v>
      </c>
    </row>
    <row r="81" spans="1:22" s="3" customFormat="1" ht="15" customHeight="1" x14ac:dyDescent="0.25">
      <c r="A81" s="1"/>
      <c r="B81" s="114" t="s">
        <v>92</v>
      </c>
      <c r="C81" s="170"/>
      <c r="D81" s="20">
        <v>-8351</v>
      </c>
      <c r="E81" s="170"/>
      <c r="F81" s="20">
        <v>-6515</v>
      </c>
      <c r="G81" s="170"/>
      <c r="H81" s="20">
        <v>-2903</v>
      </c>
      <c r="I81" s="170"/>
      <c r="J81" s="20">
        <v>-9325</v>
      </c>
      <c r="K81" s="170"/>
      <c r="L81" s="20">
        <v>-7349</v>
      </c>
      <c r="M81" s="170"/>
      <c r="N81" s="20">
        <v>-4627</v>
      </c>
      <c r="O81" s="170"/>
      <c r="P81" s="20">
        <v>-1667</v>
      </c>
      <c r="Q81" s="21"/>
      <c r="R81" s="20">
        <v>39078</v>
      </c>
      <c r="S81" s="21"/>
      <c r="T81" s="20">
        <v>0</v>
      </c>
      <c r="U81" s="21"/>
      <c r="V81" s="20">
        <v>0</v>
      </c>
    </row>
    <row r="82" spans="1:22" s="3" customFormat="1" ht="15" customHeight="1" x14ac:dyDescent="0.25">
      <c r="A82" s="1"/>
      <c r="B82" s="114" t="s">
        <v>31</v>
      </c>
      <c r="C82" s="170"/>
      <c r="D82" s="20">
        <v>0</v>
      </c>
      <c r="E82" s="170"/>
      <c r="F82" s="20"/>
      <c r="G82" s="170"/>
      <c r="H82" s="20"/>
      <c r="I82" s="170"/>
      <c r="J82" s="20">
        <v>-21252</v>
      </c>
      <c r="K82" s="170"/>
      <c r="L82" s="20"/>
      <c r="M82" s="170"/>
      <c r="N82" s="20"/>
      <c r="O82" s="170"/>
      <c r="P82" s="20"/>
      <c r="Q82" s="21"/>
      <c r="R82" s="20"/>
      <c r="S82" s="21"/>
      <c r="T82" s="20"/>
      <c r="U82" s="21"/>
      <c r="V82" s="20"/>
    </row>
    <row r="83" spans="1:22" s="3" customFormat="1" ht="15" customHeight="1" x14ac:dyDescent="0.25">
      <c r="A83" s="1"/>
      <c r="B83" s="114" t="s">
        <v>89</v>
      </c>
      <c r="C83" s="170"/>
      <c r="D83" s="20">
        <v>-8000</v>
      </c>
      <c r="E83" s="170"/>
      <c r="F83" s="20">
        <v>-1110</v>
      </c>
      <c r="G83" s="170"/>
      <c r="H83" s="20">
        <v>-88</v>
      </c>
      <c r="I83" s="170"/>
      <c r="J83" s="20">
        <v>-862</v>
      </c>
      <c r="K83" s="170"/>
      <c r="L83" s="20">
        <v>-5333</v>
      </c>
      <c r="M83" s="170"/>
      <c r="N83" s="20">
        <v>29</v>
      </c>
      <c r="O83" s="170"/>
      <c r="P83" s="20">
        <v>-681</v>
      </c>
      <c r="Q83" s="21"/>
      <c r="R83" s="20">
        <v>68260</v>
      </c>
      <c r="S83" s="21"/>
      <c r="T83" s="20">
        <v>379</v>
      </c>
      <c r="U83" s="21"/>
      <c r="V83" s="20">
        <v>18028</v>
      </c>
    </row>
    <row r="84" spans="1:22" s="3" customFormat="1" ht="15" customHeight="1" x14ac:dyDescent="0.25">
      <c r="A84" s="1"/>
      <c r="B84" s="114" t="s">
        <v>153</v>
      </c>
      <c r="C84" s="170"/>
      <c r="D84" s="20">
        <v>8895</v>
      </c>
      <c r="E84" s="170"/>
      <c r="F84" s="20">
        <v>-5333</v>
      </c>
      <c r="G84" s="170"/>
      <c r="H84" s="20">
        <v>-2667</v>
      </c>
      <c r="I84" s="170"/>
      <c r="J84" s="20">
        <v>-8000</v>
      </c>
      <c r="K84" s="170"/>
      <c r="L84" s="20">
        <v>-14</v>
      </c>
      <c r="M84" s="170"/>
      <c r="N84" s="20">
        <v>-2667</v>
      </c>
      <c r="O84" s="170"/>
      <c r="P84" s="20">
        <v>0</v>
      </c>
      <c r="Q84" s="21"/>
      <c r="R84" s="20"/>
      <c r="S84" s="21"/>
      <c r="T84" s="20"/>
      <c r="U84" s="21"/>
      <c r="V84" s="20"/>
    </row>
    <row r="85" spans="1:22" s="76" customFormat="1" ht="9.9499999999999993" customHeight="1" x14ac:dyDescent="0.25">
      <c r="A85" s="35"/>
      <c r="B85" s="81"/>
      <c r="C85" s="166"/>
      <c r="D85" s="82"/>
      <c r="E85" s="166"/>
      <c r="F85" s="82"/>
      <c r="G85" s="166"/>
      <c r="H85" s="82"/>
      <c r="I85" s="166"/>
      <c r="J85" s="82"/>
      <c r="K85" s="166"/>
      <c r="L85" s="82"/>
      <c r="M85" s="166"/>
      <c r="N85" s="82"/>
      <c r="O85" s="166"/>
      <c r="P85" s="82"/>
      <c r="Q85" s="79"/>
      <c r="R85" s="82"/>
      <c r="S85" s="79"/>
      <c r="T85" s="82"/>
      <c r="U85" s="79"/>
      <c r="V85" s="82"/>
    </row>
    <row r="86" spans="1:22" s="25" customFormat="1" ht="15" customHeight="1" x14ac:dyDescent="0.25">
      <c r="A86" s="1"/>
      <c r="B86" s="75" t="s">
        <v>93</v>
      </c>
      <c r="C86" s="171"/>
      <c r="D86" s="23">
        <v>17388</v>
      </c>
      <c r="E86" s="171"/>
      <c r="F86" s="23">
        <v>8542</v>
      </c>
      <c r="G86" s="171"/>
      <c r="H86" s="23">
        <v>-5658</v>
      </c>
      <c r="I86" s="171"/>
      <c r="J86" s="23">
        <v>-21596</v>
      </c>
      <c r="K86" s="171"/>
      <c r="L86" s="23">
        <v>5147</v>
      </c>
      <c r="M86" s="171"/>
      <c r="N86" s="23">
        <v>-3369</v>
      </c>
      <c r="O86" s="171"/>
      <c r="P86" s="23">
        <v>-2348</v>
      </c>
      <c r="Q86" s="26"/>
      <c r="R86" s="23">
        <v>36404</v>
      </c>
      <c r="S86" s="26"/>
      <c r="T86" s="23">
        <v>-42022</v>
      </c>
      <c r="U86" s="26"/>
      <c r="V86" s="23">
        <v>1148</v>
      </c>
    </row>
    <row r="87" spans="1:22" s="76" customFormat="1" ht="9.9499999999999993" customHeight="1" x14ac:dyDescent="0.25">
      <c r="A87" s="35"/>
      <c r="B87" s="86"/>
      <c r="C87" s="166"/>
      <c r="D87" s="87"/>
      <c r="E87" s="166"/>
      <c r="F87" s="87"/>
      <c r="G87" s="166"/>
      <c r="H87" s="87"/>
      <c r="I87" s="166"/>
      <c r="J87" s="87"/>
      <c r="K87" s="166"/>
      <c r="L87" s="87"/>
      <c r="M87" s="166"/>
      <c r="N87" s="87"/>
      <c r="O87" s="166"/>
      <c r="P87" s="87"/>
      <c r="Q87" s="79"/>
      <c r="R87" s="87"/>
      <c r="S87" s="79"/>
      <c r="T87" s="87"/>
      <c r="U87" s="79"/>
      <c r="V87" s="87"/>
    </row>
    <row r="88" spans="1:22" s="3" customFormat="1" ht="15" customHeight="1" x14ac:dyDescent="0.25">
      <c r="A88" s="1"/>
      <c r="B88" s="114" t="s">
        <v>94</v>
      </c>
      <c r="C88" s="170"/>
      <c r="D88" s="20">
        <v>-1695</v>
      </c>
      <c r="E88" s="170"/>
      <c r="F88" s="20">
        <v>-375</v>
      </c>
      <c r="G88" s="170"/>
      <c r="H88" s="20">
        <v>-272</v>
      </c>
      <c r="I88" s="170"/>
      <c r="J88" s="20">
        <v>-225</v>
      </c>
      <c r="K88" s="170"/>
      <c r="L88" s="20">
        <v>-250</v>
      </c>
      <c r="M88" s="170"/>
      <c r="N88" s="20">
        <v>-219</v>
      </c>
      <c r="O88" s="170"/>
      <c r="P88" s="20">
        <v>-202</v>
      </c>
      <c r="Q88" s="21"/>
      <c r="R88" s="20">
        <v>-511</v>
      </c>
      <c r="S88" s="21"/>
      <c r="T88" s="20">
        <v>-572</v>
      </c>
      <c r="U88" s="21"/>
      <c r="V88" s="20">
        <v>-1017</v>
      </c>
    </row>
    <row r="89" spans="1:22" s="76" customFormat="1" ht="9.9499999999999993" customHeight="1" x14ac:dyDescent="0.25">
      <c r="A89" s="1"/>
      <c r="B89" s="81"/>
      <c r="C89" s="166"/>
      <c r="D89" s="82"/>
      <c r="E89" s="166"/>
      <c r="F89" s="82"/>
      <c r="G89" s="166"/>
      <c r="H89" s="82"/>
      <c r="I89" s="166"/>
      <c r="J89" s="82"/>
      <c r="K89" s="166"/>
      <c r="L89" s="82"/>
      <c r="M89" s="166"/>
      <c r="N89" s="82"/>
      <c r="O89" s="166"/>
      <c r="P89" s="82"/>
      <c r="Q89" s="79"/>
      <c r="R89" s="82"/>
      <c r="S89" s="79"/>
      <c r="T89" s="82"/>
      <c r="U89" s="79"/>
      <c r="V89" s="82"/>
    </row>
    <row r="90" spans="1:22" s="25" customFormat="1" ht="15" customHeight="1" x14ac:dyDescent="0.25">
      <c r="A90" s="1"/>
      <c r="B90" s="115" t="s">
        <v>95</v>
      </c>
      <c r="C90" s="171"/>
      <c r="D90" s="23">
        <v>-45726</v>
      </c>
      <c r="E90" s="171"/>
      <c r="F90" s="23">
        <v>-17554</v>
      </c>
      <c r="G90" s="171"/>
      <c r="H90" s="23">
        <v>-19369</v>
      </c>
      <c r="I90" s="171"/>
      <c r="J90" s="23">
        <v>22788</v>
      </c>
      <c r="K90" s="171"/>
      <c r="L90" s="23">
        <v>20517</v>
      </c>
      <c r="M90" s="171"/>
      <c r="N90" s="23">
        <v>-610</v>
      </c>
      <c r="O90" s="171"/>
      <c r="P90" s="23">
        <v>-6799</v>
      </c>
      <c r="Q90" s="26"/>
      <c r="R90" s="23">
        <v>15074</v>
      </c>
      <c r="S90" s="26"/>
      <c r="T90" s="23">
        <v>4109</v>
      </c>
      <c r="U90" s="26"/>
      <c r="V90" s="23">
        <v>23147</v>
      </c>
    </row>
    <row r="91" spans="1:22" s="76" customFormat="1" ht="9.9499999999999993" customHeight="1" x14ac:dyDescent="0.25">
      <c r="A91" s="1"/>
      <c r="B91" s="116"/>
      <c r="C91" s="166"/>
      <c r="D91" s="87"/>
      <c r="E91" s="166"/>
      <c r="F91" s="87"/>
      <c r="G91" s="166"/>
      <c r="H91" s="87"/>
      <c r="I91" s="166"/>
      <c r="J91" s="87"/>
      <c r="K91" s="166"/>
      <c r="L91" s="87"/>
      <c r="M91" s="166"/>
      <c r="N91" s="87"/>
      <c r="O91" s="166"/>
      <c r="P91" s="87"/>
      <c r="Q91" s="79"/>
      <c r="R91" s="87"/>
      <c r="S91" s="79"/>
      <c r="T91" s="87"/>
      <c r="U91" s="79"/>
      <c r="V91" s="87"/>
    </row>
    <row r="92" spans="1:22" s="25" customFormat="1" ht="15" customHeight="1" x14ac:dyDescent="0.25">
      <c r="A92" s="1"/>
      <c r="B92" s="115" t="s">
        <v>96</v>
      </c>
      <c r="C92" s="171"/>
      <c r="D92" s="23">
        <v>0</v>
      </c>
      <c r="E92" s="171"/>
      <c r="F92" s="23">
        <v>0</v>
      </c>
      <c r="G92" s="171"/>
      <c r="H92" s="23">
        <v>0</v>
      </c>
      <c r="I92" s="171"/>
      <c r="J92" s="23">
        <v>0</v>
      </c>
      <c r="K92" s="171"/>
      <c r="L92" s="23">
        <v>0</v>
      </c>
      <c r="M92" s="171"/>
      <c r="N92" s="23">
        <v>0</v>
      </c>
      <c r="O92" s="171"/>
      <c r="P92" s="23">
        <v>0</v>
      </c>
      <c r="Q92" s="26"/>
      <c r="R92" s="23">
        <v>0</v>
      </c>
      <c r="S92" s="26"/>
      <c r="T92" s="23">
        <v>0</v>
      </c>
      <c r="U92" s="26"/>
      <c r="V92" s="23">
        <v>0</v>
      </c>
    </row>
    <row r="93" spans="1:22" s="76" customFormat="1" ht="9.9499999999999993" customHeight="1" x14ac:dyDescent="0.25">
      <c r="A93" s="1"/>
      <c r="B93" s="116"/>
      <c r="C93" s="166"/>
      <c r="D93" s="87"/>
      <c r="E93" s="166"/>
      <c r="F93" s="87"/>
      <c r="G93" s="166"/>
      <c r="H93" s="87"/>
      <c r="I93" s="166"/>
      <c r="J93" s="87"/>
      <c r="K93" s="166"/>
      <c r="L93" s="87"/>
      <c r="M93" s="166"/>
      <c r="N93" s="87"/>
      <c r="O93" s="166"/>
      <c r="P93" s="87"/>
      <c r="Q93" s="79"/>
      <c r="R93" s="87"/>
      <c r="S93" s="79"/>
      <c r="T93" s="87"/>
      <c r="U93" s="79"/>
      <c r="V93" s="87"/>
    </row>
    <row r="94" spans="1:22" s="25" customFormat="1" ht="15" customHeight="1" x14ac:dyDescent="0.25">
      <c r="A94" s="1"/>
      <c r="B94" s="115" t="s">
        <v>97</v>
      </c>
      <c r="C94" s="171"/>
      <c r="D94" s="23">
        <v>87468</v>
      </c>
      <c r="E94" s="171"/>
      <c r="F94" s="23">
        <v>87468</v>
      </c>
      <c r="G94" s="171"/>
      <c r="H94" s="23">
        <v>87468</v>
      </c>
      <c r="I94" s="171"/>
      <c r="J94" s="23">
        <v>64680</v>
      </c>
      <c r="K94" s="171"/>
      <c r="L94" s="23">
        <v>64680</v>
      </c>
      <c r="M94" s="171"/>
      <c r="N94" s="23">
        <v>64680</v>
      </c>
      <c r="O94" s="171"/>
      <c r="P94" s="23">
        <v>64680</v>
      </c>
      <c r="Q94" s="26"/>
      <c r="R94" s="23">
        <v>49606</v>
      </c>
      <c r="S94" s="26"/>
      <c r="T94" s="23">
        <v>45497</v>
      </c>
      <c r="U94" s="26"/>
      <c r="V94" s="23">
        <v>22350</v>
      </c>
    </row>
    <row r="95" spans="1:22" s="76" customFormat="1" ht="9.9499999999999993" customHeight="1" x14ac:dyDescent="0.25">
      <c r="A95" s="35"/>
      <c r="B95" s="116"/>
      <c r="C95" s="166"/>
      <c r="D95" s="87"/>
      <c r="E95" s="166"/>
      <c r="F95" s="87"/>
      <c r="G95" s="166"/>
      <c r="H95" s="87"/>
      <c r="I95" s="166"/>
      <c r="J95" s="87"/>
      <c r="K95" s="166"/>
      <c r="L95" s="87"/>
      <c r="M95" s="166"/>
      <c r="N95" s="87"/>
      <c r="O95" s="166"/>
      <c r="P95" s="87"/>
      <c r="Q95" s="79"/>
      <c r="R95" s="87"/>
      <c r="S95" s="79"/>
      <c r="T95" s="87"/>
      <c r="U95" s="79"/>
      <c r="V95" s="87"/>
    </row>
    <row r="96" spans="1:22" s="25" customFormat="1" ht="15" customHeight="1" x14ac:dyDescent="0.25">
      <c r="A96" s="1"/>
      <c r="B96" s="115" t="s">
        <v>98</v>
      </c>
      <c r="C96" s="171"/>
      <c r="D96" s="23">
        <v>41742</v>
      </c>
      <c r="E96" s="171"/>
      <c r="F96" s="23">
        <v>69914</v>
      </c>
      <c r="G96" s="171"/>
      <c r="H96" s="23">
        <v>68099</v>
      </c>
      <c r="I96" s="171"/>
      <c r="J96" s="23">
        <v>87468</v>
      </c>
      <c r="K96" s="171"/>
      <c r="L96" s="23">
        <v>85197</v>
      </c>
      <c r="M96" s="171"/>
      <c r="N96" s="23">
        <v>64070</v>
      </c>
      <c r="O96" s="171"/>
      <c r="P96" s="23">
        <v>57881</v>
      </c>
      <c r="Q96" s="26"/>
      <c r="R96" s="23">
        <v>64680</v>
      </c>
      <c r="S96" s="26"/>
      <c r="T96" s="23">
        <v>49606</v>
      </c>
      <c r="U96" s="26"/>
      <c r="V96" s="23">
        <v>45497</v>
      </c>
    </row>
    <row r="97" spans="2:22" ht="5.0999999999999996" customHeight="1" x14ac:dyDescent="0.25">
      <c r="B97" s="11"/>
      <c r="Q97" s="79"/>
      <c r="R97" s="87"/>
      <c r="S97" s="79"/>
      <c r="T97" s="87"/>
      <c r="U97" s="79"/>
      <c r="V97" s="87"/>
    </row>
  </sheetData>
  <mergeCells count="2">
    <mergeCell ref="D8:V8"/>
    <mergeCell ref="D9:V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3"/>
  <sheetViews>
    <sheetView showGridLines="0" topLeftCell="D7" workbookViewId="0">
      <selection activeCell="V36" sqref="V36"/>
    </sheetView>
  </sheetViews>
  <sheetFormatPr defaultColWidth="18.7109375" defaultRowHeight="12.75" x14ac:dyDescent="0.2"/>
  <cols>
    <col min="1" max="2" width="1.7109375" style="89" customWidth="1"/>
    <col min="3" max="3" width="75" style="89" bestFit="1" customWidth="1"/>
    <col min="4" max="4" width="10" style="89" bestFit="1" customWidth="1"/>
    <col min="5" max="5" width="1.140625" style="102" customWidth="1"/>
    <col min="6" max="6" width="10" style="89" bestFit="1" customWidth="1"/>
    <col min="7" max="7" width="1.140625" style="101" customWidth="1"/>
    <col min="8" max="8" width="10" style="89" bestFit="1" customWidth="1"/>
    <col min="9" max="9" width="1.140625" style="102" customWidth="1"/>
    <col min="10" max="10" width="10" style="89" bestFit="1" customWidth="1"/>
    <col min="11" max="11" width="1.140625" style="102" customWidth="1"/>
    <col min="12" max="12" width="10" style="89" bestFit="1" customWidth="1"/>
    <col min="13" max="13" width="1.140625" style="102" customWidth="1"/>
    <col min="14" max="14" width="11" style="89" bestFit="1" customWidth="1"/>
    <col min="15" max="15" width="1.140625" style="102" customWidth="1"/>
    <col min="16" max="16" width="10" style="89" bestFit="1" customWidth="1"/>
    <col min="17" max="17" width="1.140625" style="102" customWidth="1"/>
    <col min="18" max="18" width="10" style="89" bestFit="1" customWidth="1"/>
    <col min="19" max="19" width="1.140625" style="102" customWidth="1"/>
    <col min="20" max="20" width="10" style="89" bestFit="1" customWidth="1"/>
    <col min="21" max="21" width="1.140625" style="89" customWidth="1"/>
    <col min="22" max="22" width="10" style="89" customWidth="1"/>
    <col min="23" max="23" width="1.140625" style="102" customWidth="1"/>
    <col min="24" max="24" width="11" style="89" bestFit="1" customWidth="1"/>
    <col min="25" max="25" width="1.140625" style="102" customWidth="1"/>
    <col min="26" max="26" width="9.28515625" style="89" bestFit="1" customWidth="1"/>
    <col min="27" max="27" width="1.140625" style="89" customWidth="1"/>
    <col min="28" max="28" width="10" style="89" customWidth="1"/>
    <col min="29" max="29" width="0.85546875" style="102" customWidth="1"/>
    <col min="30" max="30" width="10" style="89" customWidth="1"/>
    <col min="31" max="31" width="0.85546875" style="102" customWidth="1"/>
    <col min="32" max="32" width="9.28515625" style="89" bestFit="1" customWidth="1"/>
    <col min="33" max="33" width="0.85546875" style="102" customWidth="1"/>
    <col min="34" max="34" width="9.28515625" style="89" bestFit="1" customWidth="1"/>
    <col min="35" max="35" width="1.140625" style="102" customWidth="1"/>
    <col min="36" max="36" width="9.28515625" style="89" bestFit="1" customWidth="1"/>
    <col min="37" max="37" width="1.140625" style="89" customWidth="1"/>
    <col min="38" max="38" width="10" style="89" customWidth="1"/>
    <col min="39" max="39" width="1.140625" style="89" customWidth="1"/>
    <col min="40" max="40" width="10" style="89" customWidth="1"/>
    <col min="41" max="41" width="1.140625" style="89" customWidth="1"/>
    <col min="42" max="42" width="10" style="89" customWidth="1"/>
    <col min="43" max="16384" width="18.7109375" style="89"/>
  </cols>
  <sheetData>
    <row r="1" spans="1:42" ht="9.9499999999999993" customHeight="1" x14ac:dyDescent="0.2">
      <c r="A1" s="44"/>
      <c r="B1" s="45"/>
      <c r="C1" s="44"/>
      <c r="D1" s="44"/>
      <c r="E1" s="46"/>
      <c r="F1" s="44"/>
      <c r="G1" s="88"/>
      <c r="H1" s="44"/>
      <c r="I1" s="46"/>
      <c r="J1" s="44"/>
      <c r="K1" s="46"/>
      <c r="L1" s="44"/>
      <c r="M1" s="46"/>
      <c r="N1" s="44"/>
      <c r="O1" s="46"/>
      <c r="P1" s="44"/>
      <c r="Q1" s="46"/>
      <c r="R1" s="44"/>
      <c r="S1" s="46"/>
      <c r="T1" s="44"/>
      <c r="U1" s="44"/>
      <c r="V1" s="44"/>
      <c r="W1" s="46"/>
      <c r="X1" s="44"/>
      <c r="Y1" s="46"/>
      <c r="Z1" s="44"/>
      <c r="AA1" s="44"/>
      <c r="AB1" s="44"/>
      <c r="AC1" s="46"/>
      <c r="AD1" s="44"/>
      <c r="AE1" s="46"/>
      <c r="AF1" s="44"/>
      <c r="AG1" s="46"/>
      <c r="AH1" s="44"/>
      <c r="AI1" s="46"/>
      <c r="AJ1" s="44"/>
      <c r="AK1" s="44"/>
      <c r="AL1" s="44"/>
      <c r="AM1" s="44"/>
      <c r="AN1" s="44"/>
      <c r="AO1" s="44"/>
      <c r="AP1" s="44"/>
    </row>
    <row r="2" spans="1:42" ht="15" customHeight="1" x14ac:dyDescent="0.2">
      <c r="A2" s="47"/>
      <c r="B2" s="7" t="s">
        <v>1</v>
      </c>
      <c r="C2" s="7"/>
      <c r="D2" s="7"/>
      <c r="E2" s="14"/>
      <c r="F2" s="7"/>
      <c r="G2" s="49"/>
      <c r="H2" s="7"/>
      <c r="I2" s="14"/>
      <c r="J2" s="7"/>
      <c r="K2" s="14"/>
      <c r="L2" s="7"/>
      <c r="M2" s="14"/>
      <c r="N2" s="7"/>
      <c r="O2" s="14"/>
      <c r="P2" s="7"/>
      <c r="Q2" s="14"/>
      <c r="R2" s="7"/>
      <c r="S2" s="14"/>
      <c r="T2" s="7"/>
      <c r="U2" s="7"/>
      <c r="V2" s="7"/>
      <c r="W2" s="14"/>
      <c r="X2" s="7"/>
      <c r="Y2" s="14"/>
      <c r="Z2" s="7"/>
      <c r="AA2" s="7"/>
      <c r="AB2" s="7"/>
      <c r="AC2" s="14"/>
      <c r="AD2" s="7"/>
      <c r="AE2" s="14"/>
      <c r="AF2" s="7"/>
      <c r="AG2" s="14"/>
      <c r="AH2" s="7"/>
      <c r="AI2" s="14"/>
      <c r="AJ2" s="7"/>
      <c r="AK2" s="7"/>
      <c r="AL2" s="7"/>
      <c r="AM2" s="7"/>
      <c r="AN2" s="7"/>
      <c r="AO2" s="7"/>
      <c r="AP2" s="7"/>
    </row>
    <row r="3" spans="1:42" ht="8.1" customHeight="1" x14ac:dyDescent="0.2">
      <c r="A3" s="47"/>
      <c r="B3" s="7"/>
      <c r="C3" s="7"/>
      <c r="D3" s="7"/>
      <c r="E3" s="14"/>
      <c r="F3" s="7"/>
      <c r="G3" s="49"/>
      <c r="H3" s="7"/>
      <c r="I3" s="14"/>
      <c r="J3" s="7"/>
      <c r="K3" s="14"/>
      <c r="L3" s="7"/>
      <c r="M3" s="14"/>
      <c r="N3" s="7"/>
      <c r="O3" s="14"/>
      <c r="P3" s="7"/>
      <c r="Q3" s="14"/>
      <c r="R3" s="7"/>
      <c r="S3" s="14"/>
      <c r="T3" s="7"/>
      <c r="U3" s="7"/>
      <c r="V3" s="7"/>
      <c r="W3" s="14"/>
      <c r="X3" s="7"/>
      <c r="Y3" s="14"/>
      <c r="Z3" s="7"/>
      <c r="AA3" s="7"/>
      <c r="AB3" s="7"/>
      <c r="AC3" s="14"/>
      <c r="AD3" s="7"/>
      <c r="AE3" s="14"/>
      <c r="AF3" s="7"/>
      <c r="AG3" s="14"/>
      <c r="AH3" s="7"/>
      <c r="AI3" s="14"/>
      <c r="AJ3" s="7"/>
      <c r="AK3" s="7"/>
      <c r="AL3" s="7"/>
      <c r="AM3" s="7"/>
      <c r="AN3" s="7"/>
      <c r="AO3" s="7"/>
      <c r="AP3" s="7"/>
    </row>
    <row r="4" spans="1:42" ht="15" customHeight="1" x14ac:dyDescent="0.2">
      <c r="A4" s="47"/>
      <c r="B4" s="127" t="s">
        <v>99</v>
      </c>
      <c r="C4" s="127"/>
      <c r="D4" s="118"/>
      <c r="E4" s="120"/>
      <c r="F4" s="118"/>
      <c r="G4" s="119"/>
      <c r="H4" s="118"/>
      <c r="I4" s="120"/>
      <c r="J4" s="118"/>
      <c r="K4" s="120"/>
      <c r="L4" s="118"/>
      <c r="M4" s="120"/>
      <c r="N4" s="118"/>
      <c r="O4" s="120"/>
      <c r="P4" s="118"/>
      <c r="Q4" s="120"/>
      <c r="R4" s="118"/>
      <c r="S4" s="120"/>
      <c r="T4" s="118"/>
      <c r="U4" s="118"/>
      <c r="V4" s="118"/>
      <c r="W4" s="120"/>
      <c r="X4" s="118"/>
      <c r="Y4" s="14"/>
      <c r="Z4" s="7"/>
      <c r="AA4" s="118"/>
      <c r="AB4" s="118"/>
      <c r="AC4" s="14"/>
      <c r="AD4" s="118"/>
      <c r="AE4" s="14"/>
      <c r="AF4" s="7"/>
      <c r="AG4" s="14"/>
      <c r="AH4" s="7"/>
      <c r="AI4" s="14"/>
      <c r="AJ4" s="7"/>
      <c r="AK4" s="118"/>
      <c r="AL4" s="118"/>
      <c r="AM4" s="118"/>
      <c r="AN4" s="118"/>
      <c r="AO4" s="118"/>
      <c r="AP4" s="118"/>
    </row>
    <row r="5" spans="1:42" ht="15" customHeight="1" x14ac:dyDescent="0.2">
      <c r="A5" s="2"/>
      <c r="B5" s="112" t="s">
        <v>17</v>
      </c>
      <c r="D5" s="7"/>
      <c r="E5" s="7"/>
      <c r="F5" s="7"/>
      <c r="G5" s="49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14"/>
      <c r="Z5" s="7"/>
      <c r="AA5" s="7"/>
      <c r="AB5" s="7"/>
      <c r="AC5" s="14"/>
      <c r="AD5" s="7"/>
      <c r="AE5" s="14"/>
      <c r="AF5" s="7"/>
      <c r="AG5" s="14"/>
      <c r="AH5" s="7"/>
      <c r="AI5" s="14"/>
      <c r="AJ5" s="7"/>
      <c r="AK5" s="7"/>
      <c r="AL5" s="7"/>
      <c r="AM5" s="7"/>
      <c r="AN5" s="7"/>
      <c r="AO5" s="7"/>
      <c r="AP5" s="7"/>
    </row>
    <row r="6" spans="1:42" s="3" customFormat="1" ht="15" customHeight="1" x14ac:dyDescent="0.25">
      <c r="A6" s="1"/>
      <c r="B6" s="179" t="s">
        <v>139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4"/>
      <c r="Z6" s="7"/>
      <c r="AA6" s="7"/>
      <c r="AB6" s="7"/>
      <c r="AC6" s="14"/>
      <c r="AD6" s="7"/>
      <c r="AE6" s="14"/>
      <c r="AF6" s="7"/>
      <c r="AG6" s="14"/>
      <c r="AH6" s="7"/>
      <c r="AI6" s="14"/>
      <c r="AJ6" s="7"/>
      <c r="AK6" s="7"/>
      <c r="AL6" s="7"/>
      <c r="AM6" s="7"/>
      <c r="AN6" s="7"/>
      <c r="AO6" s="7"/>
      <c r="AP6" s="7"/>
    </row>
    <row r="7" spans="1:42" ht="9.9499999999999993" customHeight="1" x14ac:dyDescent="0.2">
      <c r="A7" s="2"/>
      <c r="B7" s="9"/>
      <c r="C7" s="48"/>
      <c r="D7" s="7"/>
      <c r="E7" s="14"/>
      <c r="F7" s="7"/>
      <c r="G7" s="49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7"/>
      <c r="U7" s="7"/>
      <c r="V7" s="7"/>
      <c r="W7" s="14"/>
      <c r="X7" s="7"/>
      <c r="Y7" s="14"/>
      <c r="Z7" s="7"/>
      <c r="AA7" s="7"/>
      <c r="AB7" s="7"/>
      <c r="AC7" s="14"/>
      <c r="AD7" s="7"/>
      <c r="AE7" s="14"/>
      <c r="AF7" s="7"/>
      <c r="AG7" s="14"/>
      <c r="AH7" s="7"/>
      <c r="AI7" s="14"/>
      <c r="AJ7" s="7"/>
      <c r="AK7" s="7"/>
      <c r="AL7" s="7"/>
      <c r="AM7" s="7"/>
      <c r="AN7" s="7"/>
      <c r="AO7" s="7"/>
      <c r="AP7" s="7"/>
    </row>
    <row r="8" spans="1:42" ht="15" customHeight="1" x14ac:dyDescent="0.2">
      <c r="A8" s="47"/>
      <c r="B8" s="7"/>
      <c r="C8" s="6"/>
      <c r="D8" s="177" t="s">
        <v>99</v>
      </c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</row>
    <row r="9" spans="1:42" ht="15" customHeight="1" x14ac:dyDescent="0.2">
      <c r="A9" s="47"/>
      <c r="B9" s="7"/>
      <c r="C9" s="6"/>
      <c r="D9" s="177" t="s">
        <v>142</v>
      </c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</row>
    <row r="10" spans="1:42" ht="8.1" customHeight="1" x14ac:dyDescent="0.2">
      <c r="A10" s="47"/>
      <c r="B10" s="7"/>
      <c r="C10" s="7"/>
      <c r="D10" s="49"/>
      <c r="E10" s="16"/>
      <c r="F10" s="49"/>
      <c r="G10" s="49"/>
      <c r="H10" s="49"/>
      <c r="I10" s="16"/>
      <c r="J10" s="49"/>
      <c r="K10" s="16"/>
      <c r="L10" s="49"/>
      <c r="M10" s="16"/>
      <c r="N10" s="90"/>
      <c r="O10" s="16"/>
      <c r="P10" s="49"/>
      <c r="Q10" s="16"/>
      <c r="R10" s="49"/>
      <c r="S10" s="16"/>
      <c r="T10" s="49"/>
      <c r="U10" s="49"/>
      <c r="V10" s="49"/>
      <c r="W10" s="16"/>
      <c r="X10" s="90"/>
      <c r="Y10" s="16"/>
      <c r="Z10" s="49"/>
      <c r="AA10" s="49"/>
      <c r="AB10" s="49"/>
      <c r="AC10" s="16"/>
      <c r="AD10" s="49"/>
      <c r="AE10" s="16"/>
      <c r="AF10" s="49"/>
      <c r="AG10" s="16"/>
      <c r="AH10" s="49"/>
      <c r="AI10" s="16"/>
      <c r="AJ10" s="49"/>
      <c r="AK10" s="49"/>
      <c r="AL10" s="49"/>
      <c r="AM10" s="49"/>
      <c r="AN10" s="49"/>
      <c r="AO10" s="49"/>
      <c r="AP10" s="49"/>
    </row>
    <row r="11" spans="1:42" s="94" customFormat="1" ht="15" customHeight="1" x14ac:dyDescent="0.2">
      <c r="A11" s="50"/>
      <c r="B11" s="51"/>
      <c r="C11" s="34"/>
      <c r="D11" s="53" t="s">
        <v>141</v>
      </c>
      <c r="E11" s="93"/>
      <c r="F11" s="15" t="s">
        <v>10</v>
      </c>
      <c r="G11" s="91"/>
      <c r="H11" s="15" t="s">
        <v>11</v>
      </c>
      <c r="I11" s="92"/>
      <c r="J11" s="52" t="s">
        <v>5</v>
      </c>
      <c r="K11" s="92"/>
      <c r="L11" s="52" t="s">
        <v>12</v>
      </c>
      <c r="M11" s="92"/>
      <c r="N11" s="53" t="s">
        <v>13</v>
      </c>
      <c r="O11" s="93"/>
      <c r="P11" s="15" t="s">
        <v>14</v>
      </c>
      <c r="Q11" s="92"/>
      <c r="R11" s="15" t="s">
        <v>15</v>
      </c>
      <c r="S11" s="92"/>
      <c r="T11" s="15" t="s">
        <v>6</v>
      </c>
      <c r="U11" s="126"/>
      <c r="V11" s="15" t="s">
        <v>127</v>
      </c>
      <c r="W11" s="92"/>
      <c r="X11" s="125" t="s">
        <v>126</v>
      </c>
      <c r="Y11" s="93"/>
      <c r="Z11" s="145" t="s">
        <v>147</v>
      </c>
      <c r="AA11" s="126"/>
      <c r="AB11" s="145" t="s">
        <v>149</v>
      </c>
      <c r="AC11" s="92"/>
      <c r="AD11" s="145" t="s">
        <v>156</v>
      </c>
      <c r="AE11" s="92"/>
      <c r="AF11" s="145" t="s">
        <v>158</v>
      </c>
      <c r="AG11" s="92"/>
      <c r="AH11" s="145" t="s">
        <v>157</v>
      </c>
      <c r="AI11" s="93"/>
      <c r="AJ11" s="145" t="s">
        <v>161</v>
      </c>
      <c r="AK11" s="126"/>
      <c r="AL11" s="145" t="s">
        <v>166</v>
      </c>
      <c r="AM11" s="126"/>
      <c r="AN11" s="145" t="s">
        <v>169</v>
      </c>
      <c r="AO11" s="126"/>
      <c r="AP11" s="145" t="s">
        <v>162</v>
      </c>
    </row>
    <row r="12" spans="1:42" ht="8.1" customHeight="1" x14ac:dyDescent="0.2">
      <c r="A12" s="47"/>
      <c r="B12" s="7"/>
      <c r="C12" s="6"/>
      <c r="D12" s="54"/>
      <c r="E12" s="54"/>
      <c r="F12" s="54"/>
      <c r="G12" s="5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146"/>
      <c r="AA12" s="54"/>
      <c r="AB12" s="146"/>
      <c r="AC12" s="54"/>
      <c r="AD12" s="146"/>
      <c r="AE12" s="54"/>
      <c r="AF12" s="146"/>
      <c r="AG12" s="54"/>
      <c r="AH12" s="146"/>
      <c r="AI12" s="54"/>
      <c r="AJ12" s="146"/>
      <c r="AK12" s="54"/>
      <c r="AL12" s="146"/>
      <c r="AM12" s="54"/>
      <c r="AN12" s="146"/>
      <c r="AO12" s="54"/>
      <c r="AP12" s="146"/>
    </row>
    <row r="13" spans="1:42" ht="15" customHeight="1" x14ac:dyDescent="0.2">
      <c r="A13" s="55"/>
      <c r="B13" s="178" t="s">
        <v>100</v>
      </c>
      <c r="C13" s="178"/>
      <c r="D13" s="56">
        <v>271734</v>
      </c>
      <c r="E13" s="57"/>
      <c r="F13" s="56">
        <v>49413</v>
      </c>
      <c r="G13" s="24"/>
      <c r="H13" s="56">
        <v>75662</v>
      </c>
      <c r="I13" s="56"/>
      <c r="J13" s="56">
        <v>55695</v>
      </c>
      <c r="K13" s="56"/>
      <c r="L13" s="56">
        <v>80447</v>
      </c>
      <c r="M13" s="56"/>
      <c r="N13" s="56">
        <v>261217</v>
      </c>
      <c r="O13" s="57"/>
      <c r="P13" s="56">
        <v>61475.071486507302</v>
      </c>
      <c r="Q13" s="56"/>
      <c r="R13" s="56">
        <v>64178.502941126324</v>
      </c>
      <c r="S13" s="56"/>
      <c r="T13" s="56">
        <v>84777.525166951367</v>
      </c>
      <c r="U13" s="56"/>
      <c r="V13" s="24">
        <v>107447.909058776</v>
      </c>
      <c r="W13" s="56"/>
      <c r="X13" s="24">
        <v>317875</v>
      </c>
      <c r="Y13" s="57"/>
      <c r="Z13" s="56">
        <v>86133</v>
      </c>
      <c r="AA13" s="56"/>
      <c r="AB13" s="56">
        <v>119554</v>
      </c>
      <c r="AC13" s="56"/>
      <c r="AD13" s="56">
        <v>120428</v>
      </c>
      <c r="AE13" s="56"/>
      <c r="AF13" s="56">
        <f>AH13-Z13-AB13-AD13</f>
        <v>122657</v>
      </c>
      <c r="AG13" s="56"/>
      <c r="AH13" s="56">
        <f>460774-12002</f>
        <v>448772</v>
      </c>
      <c r="AI13" s="57"/>
      <c r="AJ13" s="56">
        <v>93748</v>
      </c>
      <c r="AK13" s="56"/>
      <c r="AL13" s="56">
        <v>103470</v>
      </c>
      <c r="AM13" s="56"/>
      <c r="AN13" s="56">
        <v>121398</v>
      </c>
      <c r="AO13" s="56"/>
      <c r="AP13" s="56">
        <v>318616</v>
      </c>
    </row>
    <row r="14" spans="1:42" ht="9.9499999999999993" customHeight="1" x14ac:dyDescent="0.2">
      <c r="A14" s="58"/>
      <c r="B14" s="116"/>
      <c r="C14" s="117"/>
      <c r="D14" s="60"/>
      <c r="E14" s="61"/>
      <c r="F14" s="60"/>
      <c r="G14" s="18"/>
      <c r="H14" s="60"/>
      <c r="I14" s="61"/>
      <c r="J14" s="60"/>
      <c r="K14" s="61"/>
      <c r="L14" s="60"/>
      <c r="M14" s="61"/>
      <c r="N14" s="60"/>
      <c r="O14" s="61"/>
      <c r="P14" s="60"/>
      <c r="Q14" s="61"/>
      <c r="R14" s="60"/>
      <c r="S14" s="61"/>
      <c r="T14" s="60"/>
      <c r="U14" s="60"/>
      <c r="V14" s="60"/>
      <c r="W14" s="61"/>
      <c r="X14" s="60"/>
      <c r="Y14" s="61"/>
      <c r="Z14" s="60"/>
      <c r="AA14" s="60"/>
      <c r="AB14" s="60"/>
      <c r="AC14" s="61"/>
      <c r="AD14" s="60"/>
      <c r="AE14" s="61"/>
      <c r="AF14" s="60"/>
      <c r="AG14" s="61"/>
      <c r="AH14" s="60"/>
      <c r="AI14" s="61"/>
      <c r="AJ14" s="60"/>
      <c r="AK14" s="60"/>
      <c r="AL14" s="60"/>
      <c r="AM14" s="60"/>
      <c r="AN14" s="60"/>
      <c r="AO14" s="60"/>
      <c r="AP14" s="60"/>
    </row>
    <row r="15" spans="1:42" ht="15" customHeight="1" x14ac:dyDescent="0.2">
      <c r="A15" s="58"/>
      <c r="C15" s="114" t="s">
        <v>101</v>
      </c>
      <c r="D15" s="20">
        <v>-42350</v>
      </c>
      <c r="E15" s="21"/>
      <c r="F15" s="20">
        <v>-8227</v>
      </c>
      <c r="G15" s="68"/>
      <c r="H15" s="20">
        <v>-10541</v>
      </c>
      <c r="I15" s="20"/>
      <c r="J15" s="20">
        <v>-9355</v>
      </c>
      <c r="K15" s="20"/>
      <c r="L15" s="20">
        <v>-12290</v>
      </c>
      <c r="M15" s="20"/>
      <c r="N15" s="20">
        <v>-40413</v>
      </c>
      <c r="O15" s="21"/>
      <c r="P15" s="20">
        <v>-10075.511343783986</v>
      </c>
      <c r="Q15" s="20"/>
      <c r="R15" s="20">
        <v>-13349.311869999998</v>
      </c>
      <c r="S15" s="20"/>
      <c r="T15" s="20">
        <v>-21424.183979302899</v>
      </c>
      <c r="U15" s="20"/>
      <c r="V15" s="20">
        <v>-25314</v>
      </c>
      <c r="W15" s="20"/>
      <c r="X15" s="20">
        <v>-70162.845759124612</v>
      </c>
      <c r="Y15" s="21"/>
      <c r="Z15" s="20">
        <v>-19854</v>
      </c>
      <c r="AA15" s="20"/>
      <c r="AB15" s="20">
        <v>-30185</v>
      </c>
      <c r="AC15" s="20"/>
      <c r="AD15" s="20">
        <v>-29956</v>
      </c>
      <c r="AE15" s="20"/>
      <c r="AF15" s="20">
        <f>AH15-Z15-AB15-AD15</f>
        <v>-25037</v>
      </c>
      <c r="AG15" s="20"/>
      <c r="AH15" s="20">
        <v>-105032</v>
      </c>
      <c r="AI15" s="21"/>
      <c r="AJ15" s="20">
        <v>-20991</v>
      </c>
      <c r="AK15" s="20"/>
      <c r="AL15" s="20">
        <v>-18578</v>
      </c>
      <c r="AM15" s="20"/>
      <c r="AN15" s="20">
        <v>-18302</v>
      </c>
      <c r="AO15" s="20"/>
      <c r="AP15" s="20">
        <v>-57871</v>
      </c>
    </row>
    <row r="16" spans="1:42" ht="8.1" customHeight="1" x14ac:dyDescent="0.2">
      <c r="A16" s="58"/>
      <c r="B16" s="59"/>
      <c r="C16" s="60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>
        <v>0</v>
      </c>
      <c r="AG16" s="18"/>
      <c r="AH16" s="18">
        <v>0</v>
      </c>
      <c r="AI16" s="18"/>
      <c r="AJ16" s="18"/>
      <c r="AK16" s="18"/>
      <c r="AL16" s="18"/>
      <c r="AM16" s="18"/>
      <c r="AN16" s="18"/>
      <c r="AO16" s="18"/>
      <c r="AP16" s="18"/>
    </row>
    <row r="17" spans="1:42" ht="15" customHeight="1" x14ac:dyDescent="0.2">
      <c r="A17" s="55"/>
      <c r="B17" s="178" t="s">
        <v>102</v>
      </c>
      <c r="C17" s="178"/>
      <c r="D17" s="24">
        <v>229384</v>
      </c>
      <c r="E17" s="26"/>
      <c r="F17" s="24">
        <f>F13+F15</f>
        <v>41186</v>
      </c>
      <c r="G17" s="24"/>
      <c r="H17" s="24">
        <f>H13+H15</f>
        <v>65121</v>
      </c>
      <c r="I17" s="24"/>
      <c r="J17" s="24">
        <f>J13+J15</f>
        <v>46340</v>
      </c>
      <c r="K17" s="24"/>
      <c r="L17" s="24">
        <f>L13+L15</f>
        <v>68157</v>
      </c>
      <c r="M17" s="24"/>
      <c r="N17" s="56">
        <v>220804</v>
      </c>
      <c r="O17" s="26"/>
      <c r="P17" s="24">
        <f>P13+P15</f>
        <v>51399.56014272332</v>
      </c>
      <c r="Q17" s="24"/>
      <c r="R17" s="24">
        <f>R13+R15</f>
        <v>50829.191071126326</v>
      </c>
      <c r="S17" s="24"/>
      <c r="T17" s="24">
        <f>T13+T15</f>
        <v>63353.341187648468</v>
      </c>
      <c r="U17" s="24"/>
      <c r="V17" s="24">
        <v>82134</v>
      </c>
      <c r="W17" s="24"/>
      <c r="X17" s="24">
        <v>247712</v>
      </c>
      <c r="Y17" s="26"/>
      <c r="Z17" s="147">
        <v>66279</v>
      </c>
      <c r="AA17" s="24"/>
      <c r="AB17" s="147">
        <v>89369</v>
      </c>
      <c r="AC17" s="24"/>
      <c r="AD17" s="147">
        <v>90471</v>
      </c>
      <c r="AE17" s="24"/>
      <c r="AF17" s="56">
        <v>97620</v>
      </c>
      <c r="AG17" s="24"/>
      <c r="AH17" s="56">
        <v>343740</v>
      </c>
      <c r="AI17" s="26"/>
      <c r="AJ17" s="147">
        <v>72757</v>
      </c>
      <c r="AK17" s="24"/>
      <c r="AL17" s="147">
        <v>84892</v>
      </c>
      <c r="AM17" s="24"/>
      <c r="AN17" s="147">
        <v>103096</v>
      </c>
      <c r="AO17" s="24"/>
      <c r="AP17" s="147">
        <v>260745</v>
      </c>
    </row>
    <row r="18" spans="1:42" ht="8.1" customHeight="1" x14ac:dyDescent="0.2">
      <c r="A18" s="58"/>
      <c r="B18" s="59"/>
      <c r="C18" s="60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48"/>
      <c r="AA18" s="18"/>
      <c r="AB18" s="148"/>
      <c r="AC18" s="18"/>
      <c r="AD18" s="148"/>
      <c r="AE18" s="18"/>
      <c r="AF18" s="148"/>
      <c r="AG18" s="18"/>
      <c r="AH18" s="148"/>
      <c r="AI18" s="18"/>
      <c r="AJ18" s="148"/>
      <c r="AK18" s="18"/>
      <c r="AL18" s="148"/>
      <c r="AM18" s="18"/>
      <c r="AN18" s="148"/>
      <c r="AO18" s="18"/>
      <c r="AP18" s="148"/>
    </row>
    <row r="19" spans="1:42" ht="15" customHeight="1" x14ac:dyDescent="0.2">
      <c r="A19" s="58"/>
      <c r="B19" s="59"/>
      <c r="C19" s="114" t="s">
        <v>108</v>
      </c>
      <c r="D19" s="22">
        <v>-156952</v>
      </c>
      <c r="E19" s="21"/>
      <c r="F19" s="22">
        <v>-32674</v>
      </c>
      <c r="G19" s="68"/>
      <c r="H19" s="22">
        <v>-41946</v>
      </c>
      <c r="I19" s="20"/>
      <c r="J19" s="22">
        <v>-34240</v>
      </c>
      <c r="K19" s="20"/>
      <c r="L19" s="22">
        <v>-44908</v>
      </c>
      <c r="M19" s="20"/>
      <c r="N19" s="22">
        <v>-153768</v>
      </c>
      <c r="O19" s="21"/>
      <c r="P19" s="22">
        <v>-35947.986236646961</v>
      </c>
      <c r="Q19" s="20"/>
      <c r="R19" s="22">
        <v>-33044.163208815837</v>
      </c>
      <c r="S19" s="20"/>
      <c r="T19" s="22">
        <v>-40302.450901172</v>
      </c>
      <c r="U19" s="20"/>
      <c r="V19" s="22">
        <v>-53196</v>
      </c>
      <c r="W19" s="20"/>
      <c r="X19" s="22">
        <v>-162490.16323557959</v>
      </c>
      <c r="Y19" s="21"/>
      <c r="Z19" s="149">
        <v>-42938</v>
      </c>
      <c r="AA19" s="20"/>
      <c r="AB19" s="149">
        <v>-57411</v>
      </c>
      <c r="AC19" s="20"/>
      <c r="AD19" s="149">
        <v>-57654</v>
      </c>
      <c r="AE19" s="20"/>
      <c r="AF19" s="149">
        <v>-63128</v>
      </c>
      <c r="AG19" s="20"/>
      <c r="AH19" s="149">
        <v>-221131</v>
      </c>
      <c r="AI19" s="21"/>
      <c r="AJ19" s="149">
        <v>-52092</v>
      </c>
      <c r="AK19" s="20"/>
      <c r="AL19" s="149">
        <v>-56740</v>
      </c>
      <c r="AM19" s="20"/>
      <c r="AN19" s="149">
        <v>-69806</v>
      </c>
      <c r="AO19" s="20"/>
      <c r="AP19" s="149">
        <v>-178638</v>
      </c>
    </row>
    <row r="20" spans="1:42" ht="8.1" customHeight="1" x14ac:dyDescent="0.2">
      <c r="A20" s="58"/>
      <c r="B20" s="59"/>
      <c r="C20" s="60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48"/>
      <c r="AA20" s="18"/>
      <c r="AB20" s="148"/>
      <c r="AC20" s="18"/>
      <c r="AD20" s="148"/>
      <c r="AE20" s="18"/>
      <c r="AF20" s="148"/>
      <c r="AG20" s="18"/>
      <c r="AH20" s="148"/>
      <c r="AI20" s="18"/>
      <c r="AJ20" s="148"/>
      <c r="AK20" s="18"/>
      <c r="AL20" s="148"/>
      <c r="AM20" s="18"/>
      <c r="AN20" s="148"/>
      <c r="AO20" s="18"/>
      <c r="AP20" s="148"/>
    </row>
    <row r="21" spans="1:42" ht="15" customHeight="1" x14ac:dyDescent="0.2">
      <c r="A21" s="55"/>
      <c r="B21" s="180" t="s">
        <v>103</v>
      </c>
      <c r="C21" s="180"/>
      <c r="D21" s="62">
        <v>72432</v>
      </c>
      <c r="E21" s="63"/>
      <c r="F21" s="62">
        <f>F17+F19</f>
        <v>8512</v>
      </c>
      <c r="G21" s="62"/>
      <c r="H21" s="62">
        <f t="shared" ref="H21:J21" si="0">H17+H19</f>
        <v>23175</v>
      </c>
      <c r="I21" s="62"/>
      <c r="J21" s="62">
        <f t="shared" si="0"/>
        <v>12100</v>
      </c>
      <c r="K21" s="62"/>
      <c r="L21" s="62">
        <f>L17+L19</f>
        <v>23249</v>
      </c>
      <c r="M21" s="62"/>
      <c r="N21" s="56">
        <v>67036</v>
      </c>
      <c r="O21" s="63"/>
      <c r="P21" s="62">
        <f>P17+P19</f>
        <v>15451.573906076359</v>
      </c>
      <c r="Q21" s="62"/>
      <c r="R21" s="62">
        <f t="shared" ref="R21:T21" si="1">R17+R19</f>
        <v>17785.02786231049</v>
      </c>
      <c r="S21" s="62"/>
      <c r="T21" s="62">
        <f t="shared" si="1"/>
        <v>23050.890286476468</v>
      </c>
      <c r="U21" s="62"/>
      <c r="V21" s="24">
        <v>28938</v>
      </c>
      <c r="W21" s="62"/>
      <c r="X21" s="24">
        <v>85222</v>
      </c>
      <c r="Y21" s="63"/>
      <c r="Z21" s="150">
        <v>23341</v>
      </c>
      <c r="AA21" s="62"/>
      <c r="AB21" s="150">
        <v>31958</v>
      </c>
      <c r="AC21" s="62"/>
      <c r="AD21" s="150">
        <v>32817</v>
      </c>
      <c r="AE21" s="62"/>
      <c r="AF21" s="150">
        <v>34493</v>
      </c>
      <c r="AG21" s="62"/>
      <c r="AH21" s="150">
        <v>122609</v>
      </c>
      <c r="AI21" s="63"/>
      <c r="AJ21" s="150">
        <v>20665</v>
      </c>
      <c r="AK21" s="62"/>
      <c r="AL21" s="150">
        <v>28152</v>
      </c>
      <c r="AM21" s="62"/>
      <c r="AN21" s="150">
        <v>33290</v>
      </c>
      <c r="AO21" s="62"/>
      <c r="AP21" s="150">
        <v>82107</v>
      </c>
    </row>
    <row r="22" spans="1:42" ht="8.1" customHeight="1" x14ac:dyDescent="0.2">
      <c r="A22" s="58"/>
      <c r="B22" s="59"/>
      <c r="C22" s="60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48"/>
      <c r="AA22" s="18"/>
      <c r="AB22" s="148"/>
      <c r="AC22" s="18"/>
      <c r="AD22" s="148"/>
      <c r="AE22" s="18"/>
      <c r="AG22" s="18"/>
      <c r="AI22" s="18"/>
      <c r="AJ22" s="148"/>
      <c r="AK22" s="18"/>
      <c r="AL22" s="148"/>
      <c r="AM22" s="18"/>
      <c r="AN22" s="148"/>
      <c r="AO22" s="18"/>
      <c r="AP22" s="148"/>
    </row>
    <row r="23" spans="1:42" ht="15" customHeight="1" x14ac:dyDescent="0.2">
      <c r="A23" s="58"/>
      <c r="B23" s="181" t="s">
        <v>109</v>
      </c>
      <c r="C23" s="181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48"/>
      <c r="AA23" s="18"/>
      <c r="AB23" s="148"/>
      <c r="AC23" s="18"/>
      <c r="AD23" s="148"/>
      <c r="AE23" s="18"/>
      <c r="AF23" s="148"/>
      <c r="AG23" s="18"/>
      <c r="AH23" s="148"/>
      <c r="AI23" s="18"/>
      <c r="AJ23" s="148"/>
      <c r="AK23" s="18"/>
      <c r="AL23" s="148"/>
      <c r="AM23" s="18"/>
      <c r="AN23" s="148"/>
      <c r="AO23" s="18"/>
      <c r="AP23" s="148"/>
    </row>
    <row r="24" spans="1:42" ht="8.1" customHeight="1" x14ac:dyDescent="0.2">
      <c r="A24" s="58"/>
      <c r="B24" s="59"/>
      <c r="C24" s="60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48"/>
      <c r="AA24" s="18"/>
      <c r="AB24" s="148"/>
      <c r="AC24" s="18"/>
      <c r="AD24" s="148"/>
      <c r="AE24" s="18"/>
      <c r="AF24" s="148"/>
      <c r="AG24" s="18"/>
      <c r="AH24" s="148"/>
      <c r="AI24" s="18"/>
      <c r="AJ24" s="148"/>
      <c r="AK24" s="18"/>
      <c r="AL24" s="148"/>
      <c r="AM24" s="18"/>
      <c r="AN24" s="148"/>
      <c r="AO24" s="18"/>
      <c r="AP24" s="148"/>
    </row>
    <row r="25" spans="1:42" ht="15" customHeight="1" x14ac:dyDescent="0.2">
      <c r="A25" s="58"/>
      <c r="B25" s="59"/>
      <c r="C25" s="114" t="s">
        <v>104</v>
      </c>
      <c r="D25" s="20">
        <v>-29013</v>
      </c>
      <c r="E25" s="21"/>
      <c r="F25" s="20">
        <v>-6307</v>
      </c>
      <c r="G25" s="68"/>
      <c r="H25" s="20">
        <v>-8009.1373800000001</v>
      </c>
      <c r="I25" s="20"/>
      <c r="J25" s="20">
        <v>-3199.8626199999999</v>
      </c>
      <c r="K25" s="20"/>
      <c r="L25" s="20">
        <v>-10786</v>
      </c>
      <c r="M25" s="20"/>
      <c r="N25" s="20">
        <v>-28302</v>
      </c>
      <c r="O25" s="21"/>
      <c r="P25" s="20">
        <v>-7268.777086344212</v>
      </c>
      <c r="Q25" s="20"/>
      <c r="R25" s="20">
        <v>-4500.5374270154125</v>
      </c>
      <c r="S25" s="20"/>
      <c r="T25" s="20">
        <v>-5923.2740317461903</v>
      </c>
      <c r="U25" s="20"/>
      <c r="V25" s="20">
        <v>-6535</v>
      </c>
      <c r="W25" s="20"/>
      <c r="X25" s="20">
        <v>-24228</v>
      </c>
      <c r="Y25" s="21"/>
      <c r="Z25" s="151">
        <v>-6462</v>
      </c>
      <c r="AA25" s="20"/>
      <c r="AB25" s="151">
        <v>-6535</v>
      </c>
      <c r="AC25" s="20"/>
      <c r="AD25" s="151">
        <v>-6016</v>
      </c>
      <c r="AE25" s="20"/>
      <c r="AF25" s="20">
        <f>AH25-Z25-AB25-AD25</f>
        <v>-8756</v>
      </c>
      <c r="AG25" s="20"/>
      <c r="AH25" s="20">
        <v>-27769</v>
      </c>
      <c r="AI25" s="21"/>
      <c r="AJ25" s="151">
        <v>-6889</v>
      </c>
      <c r="AK25" s="20"/>
      <c r="AL25" s="20">
        <v>-8247</v>
      </c>
      <c r="AM25" s="20"/>
      <c r="AN25" s="151">
        <v>-7643</v>
      </c>
      <c r="AO25" s="20"/>
      <c r="AP25" s="151">
        <v>-22779</v>
      </c>
    </row>
    <row r="26" spans="1:42" ht="15" customHeight="1" x14ac:dyDescent="0.2">
      <c r="A26" s="58"/>
      <c r="B26" s="59"/>
      <c r="C26" s="114" t="s">
        <v>105</v>
      </c>
      <c r="D26" s="20">
        <v>-20092</v>
      </c>
      <c r="E26" s="21"/>
      <c r="F26" s="20">
        <v>-5459</v>
      </c>
      <c r="G26" s="68"/>
      <c r="H26" s="20">
        <v>-5415</v>
      </c>
      <c r="I26" s="20"/>
      <c r="J26" s="20">
        <v>-5968</v>
      </c>
      <c r="K26" s="20"/>
      <c r="L26" s="20">
        <v>-6075</v>
      </c>
      <c r="M26" s="20"/>
      <c r="N26" s="20">
        <v>-22917</v>
      </c>
      <c r="O26" s="21"/>
      <c r="P26" s="20">
        <v>-5109.4044557302404</v>
      </c>
      <c r="Q26" s="20"/>
      <c r="R26" s="20">
        <v>-4651.6225209141394</v>
      </c>
      <c r="S26" s="20"/>
      <c r="T26" s="20">
        <v>-5525.4921310221198</v>
      </c>
      <c r="U26" s="20"/>
      <c r="V26" s="20">
        <v>-6702</v>
      </c>
      <c r="W26" s="20"/>
      <c r="X26" s="20">
        <v>-21987</v>
      </c>
      <c r="Y26" s="21"/>
      <c r="Z26" s="151">
        <v>-7769</v>
      </c>
      <c r="AA26" s="20"/>
      <c r="AB26" s="151">
        <v>-7101</v>
      </c>
      <c r="AC26" s="20"/>
      <c r="AD26" s="151">
        <v>-7517</v>
      </c>
      <c r="AE26" s="20"/>
      <c r="AF26" s="20">
        <f t="shared" ref="AF26:AF27" si="2">AH26-Z26-AB26-AD26</f>
        <v>-9175</v>
      </c>
      <c r="AG26" s="20"/>
      <c r="AH26" s="20">
        <v>-31562</v>
      </c>
      <c r="AI26" s="21"/>
      <c r="AJ26" s="151">
        <v>-8028</v>
      </c>
      <c r="AK26" s="20"/>
      <c r="AL26" s="20">
        <v>-8754</v>
      </c>
      <c r="AM26" s="20"/>
      <c r="AN26" s="151">
        <v>-7884</v>
      </c>
      <c r="AO26" s="20"/>
      <c r="AP26" s="151">
        <v>-24666</v>
      </c>
    </row>
    <row r="27" spans="1:42" ht="15" customHeight="1" x14ac:dyDescent="0.2">
      <c r="A27" s="64"/>
      <c r="B27" s="65"/>
      <c r="C27" s="114" t="s">
        <v>106</v>
      </c>
      <c r="D27" s="20">
        <v>-19434</v>
      </c>
      <c r="E27" s="21"/>
      <c r="F27" s="20">
        <v>-5854</v>
      </c>
      <c r="G27" s="68"/>
      <c r="H27" s="20">
        <v>-6186</v>
      </c>
      <c r="I27" s="20"/>
      <c r="J27" s="20">
        <v>-6848</v>
      </c>
      <c r="K27" s="20"/>
      <c r="L27" s="20">
        <v>-7913</v>
      </c>
      <c r="M27" s="20"/>
      <c r="N27" s="20">
        <v>-26801</v>
      </c>
      <c r="O27" s="21"/>
      <c r="P27" s="20">
        <v>-6812.8157699999956</v>
      </c>
      <c r="Q27" s="20"/>
      <c r="R27" s="20">
        <v>-5579.0288500000152</v>
      </c>
      <c r="S27" s="20"/>
      <c r="T27" s="20">
        <v>-7432.5851899999898</v>
      </c>
      <c r="U27" s="20"/>
      <c r="V27" s="20">
        <v>-8831</v>
      </c>
      <c r="W27" s="20"/>
      <c r="X27" s="20">
        <v>-28656.552390000004</v>
      </c>
      <c r="Y27" s="21"/>
      <c r="Z27" s="151">
        <v>-5591</v>
      </c>
      <c r="AA27" s="20"/>
      <c r="AB27" s="151">
        <v>-7854</v>
      </c>
      <c r="AC27" s="20"/>
      <c r="AD27" s="151">
        <v>-9160</v>
      </c>
      <c r="AE27" s="20"/>
      <c r="AF27" s="20">
        <f t="shared" si="2"/>
        <v>-10889</v>
      </c>
      <c r="AG27" s="20"/>
      <c r="AH27" s="20">
        <v>-33494</v>
      </c>
      <c r="AI27" s="21"/>
      <c r="AJ27" s="151">
        <v>-8438</v>
      </c>
      <c r="AK27" s="20"/>
      <c r="AL27" s="20">
        <v>-9235</v>
      </c>
      <c r="AM27" s="20"/>
      <c r="AN27" s="151">
        <v>-8941</v>
      </c>
      <c r="AO27" s="20"/>
      <c r="AP27" s="151">
        <v>-26614</v>
      </c>
    </row>
    <row r="28" spans="1:42" ht="15" customHeight="1" x14ac:dyDescent="0.2">
      <c r="A28" s="64"/>
      <c r="B28" s="65"/>
      <c r="C28" s="114" t="s">
        <v>107</v>
      </c>
      <c r="D28" s="22">
        <v>36476</v>
      </c>
      <c r="E28" s="21"/>
      <c r="F28" s="22">
        <v>235</v>
      </c>
      <c r="G28" s="68"/>
      <c r="H28" s="22">
        <v>626</v>
      </c>
      <c r="I28" s="20"/>
      <c r="J28" s="22">
        <v>5109</v>
      </c>
      <c r="K28" s="20"/>
      <c r="L28" s="22">
        <v>-830</v>
      </c>
      <c r="M28" s="20"/>
      <c r="N28" s="22">
        <v>5140</v>
      </c>
      <c r="O28" s="21"/>
      <c r="P28" s="22">
        <v>-384.53783999999996</v>
      </c>
      <c r="Q28" s="20"/>
      <c r="R28" s="22">
        <v>132.75840999999946</v>
      </c>
      <c r="S28" s="20"/>
      <c r="T28" s="22">
        <v>4202.4819600000001</v>
      </c>
      <c r="U28" s="20"/>
      <c r="V28" s="22">
        <v>695</v>
      </c>
      <c r="W28" s="20"/>
      <c r="X28" s="22">
        <v>4645.9433299999964</v>
      </c>
      <c r="Y28" s="21"/>
      <c r="Z28" s="149">
        <v>888</v>
      </c>
      <c r="AA28" s="20"/>
      <c r="AB28" s="149">
        <v>956</v>
      </c>
      <c r="AC28" s="20"/>
      <c r="AD28" s="149">
        <v>-1289</v>
      </c>
      <c r="AE28" s="20"/>
      <c r="AF28" s="22">
        <f>AH28-Z28-AB28-AD28</f>
        <v>-402</v>
      </c>
      <c r="AG28" s="20"/>
      <c r="AH28" s="22">
        <v>153</v>
      </c>
      <c r="AI28" s="21"/>
      <c r="AJ28" s="149">
        <v>2473</v>
      </c>
      <c r="AK28" s="20"/>
      <c r="AL28" s="22">
        <v>-877</v>
      </c>
      <c r="AM28" s="20"/>
      <c r="AN28" s="149">
        <v>5302</v>
      </c>
      <c r="AO28" s="20"/>
      <c r="AP28" s="149">
        <v>6898</v>
      </c>
    </row>
    <row r="29" spans="1:42" ht="8.1" customHeight="1" x14ac:dyDescent="0.2">
      <c r="A29" s="58"/>
      <c r="B29" s="59"/>
      <c r="C29" s="60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48"/>
      <c r="AA29" s="18"/>
      <c r="AB29" s="148"/>
      <c r="AC29" s="18"/>
      <c r="AD29" s="148"/>
      <c r="AE29" s="18"/>
      <c r="AF29" s="18"/>
      <c r="AG29" s="18"/>
      <c r="AH29" s="18"/>
      <c r="AI29" s="18"/>
      <c r="AJ29" s="148"/>
      <c r="AK29" s="18"/>
      <c r="AL29" s="18"/>
      <c r="AM29" s="18"/>
      <c r="AN29" s="148"/>
      <c r="AO29" s="18"/>
      <c r="AP29" s="148"/>
    </row>
    <row r="30" spans="1:42" ht="15" customHeight="1" x14ac:dyDescent="0.2">
      <c r="A30" s="58"/>
      <c r="B30" s="59"/>
      <c r="C30" s="60" t="s">
        <v>7</v>
      </c>
      <c r="D30" s="66">
        <v>-32063</v>
      </c>
      <c r="E30" s="63"/>
      <c r="F30" s="66">
        <f>SUM(F25:F29)</f>
        <v>-17385</v>
      </c>
      <c r="G30" s="95"/>
      <c r="H30" s="66">
        <f t="shared" ref="H30:L30" si="3">SUM(H25:H29)</f>
        <v>-18984.13738</v>
      </c>
      <c r="I30" s="66"/>
      <c r="J30" s="66">
        <f t="shared" si="3"/>
        <v>-10906.86262</v>
      </c>
      <c r="K30" s="66"/>
      <c r="L30" s="66">
        <f t="shared" si="3"/>
        <v>-25604</v>
      </c>
      <c r="M30" s="62"/>
      <c r="N30" s="66">
        <v>-72880</v>
      </c>
      <c r="O30" s="63"/>
      <c r="P30" s="66">
        <f t="shared" ref="P30:T30" si="4">SUM(P25:P29)</f>
        <v>-19575.535152074448</v>
      </c>
      <c r="Q30" s="62"/>
      <c r="R30" s="66">
        <f t="shared" si="4"/>
        <v>-14598.430387929566</v>
      </c>
      <c r="S30" s="62"/>
      <c r="T30" s="66">
        <f t="shared" si="4"/>
        <v>-14678.869392768298</v>
      </c>
      <c r="U30" s="62"/>
      <c r="V30" s="67">
        <v>-21373</v>
      </c>
      <c r="W30" s="62"/>
      <c r="X30" s="67">
        <v>-70225.500790344449</v>
      </c>
      <c r="Y30" s="63"/>
      <c r="Z30" s="152">
        <v>-18934</v>
      </c>
      <c r="AA30" s="62"/>
      <c r="AB30" s="152">
        <v>-20534</v>
      </c>
      <c r="AC30" s="62"/>
      <c r="AD30" s="152">
        <v>-23982</v>
      </c>
      <c r="AE30" s="62"/>
      <c r="AF30" s="66">
        <f>AF25+AF26+AF27+AF28</f>
        <v>-29222</v>
      </c>
      <c r="AG30" s="62"/>
      <c r="AH30" s="66">
        <f>Z30+AB30+AD30+AF30</f>
        <v>-92672</v>
      </c>
      <c r="AI30" s="63"/>
      <c r="AJ30" s="152">
        <v>-20882</v>
      </c>
      <c r="AK30" s="62"/>
      <c r="AL30" s="66">
        <v>-27113</v>
      </c>
      <c r="AM30" s="62"/>
      <c r="AN30" s="152">
        <v>-19166</v>
      </c>
      <c r="AO30" s="62"/>
      <c r="AP30" s="152">
        <v>-67161</v>
      </c>
    </row>
    <row r="31" spans="1:42" ht="8.1" customHeight="1" x14ac:dyDescent="0.2">
      <c r="A31" s="58"/>
      <c r="B31" s="59"/>
      <c r="C31" s="60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48"/>
      <c r="AA31" s="18"/>
      <c r="AB31" s="148"/>
      <c r="AC31" s="18"/>
      <c r="AD31" s="148"/>
      <c r="AE31" s="18"/>
      <c r="AF31" s="18"/>
      <c r="AG31" s="18"/>
      <c r="AH31" s="18"/>
      <c r="AI31" s="18"/>
      <c r="AJ31" s="148"/>
      <c r="AK31" s="18"/>
      <c r="AL31" s="18"/>
      <c r="AM31" s="18"/>
      <c r="AN31" s="148"/>
      <c r="AO31" s="18"/>
      <c r="AP31" s="148"/>
    </row>
    <row r="32" spans="1:42" ht="15" customHeight="1" x14ac:dyDescent="0.2">
      <c r="A32" s="55"/>
      <c r="B32" s="181" t="s">
        <v>110</v>
      </c>
      <c r="C32" s="181"/>
      <c r="D32" s="62">
        <v>40369</v>
      </c>
      <c r="E32" s="63"/>
      <c r="F32" s="62">
        <f>F30+F21</f>
        <v>-8873</v>
      </c>
      <c r="G32" s="62"/>
      <c r="H32" s="62">
        <f t="shared" ref="H32:L32" si="5">H30+H21</f>
        <v>4190.8626199999999</v>
      </c>
      <c r="I32" s="62"/>
      <c r="J32" s="62">
        <f t="shared" si="5"/>
        <v>1193.1373800000001</v>
      </c>
      <c r="K32" s="62"/>
      <c r="L32" s="62">
        <f t="shared" si="5"/>
        <v>-2355</v>
      </c>
      <c r="M32" s="62"/>
      <c r="N32" s="56">
        <v>-5844</v>
      </c>
      <c r="O32" s="63"/>
      <c r="P32" s="62">
        <f t="shared" ref="P32:T32" si="6">P30+P21</f>
        <v>-4123.961245998089</v>
      </c>
      <c r="Q32" s="62"/>
      <c r="R32" s="62">
        <f t="shared" si="6"/>
        <v>3186.5974743809238</v>
      </c>
      <c r="S32" s="62"/>
      <c r="T32" s="62">
        <f t="shared" si="6"/>
        <v>8372.0208937081698</v>
      </c>
      <c r="U32" s="62"/>
      <c r="V32" s="56">
        <v>7565</v>
      </c>
      <c r="W32" s="62"/>
      <c r="X32" s="56">
        <v>14996</v>
      </c>
      <c r="Y32" s="63"/>
      <c r="Z32" s="150">
        <v>4407</v>
      </c>
      <c r="AA32" s="62"/>
      <c r="AB32" s="150">
        <v>11424</v>
      </c>
      <c r="AC32" s="62"/>
      <c r="AD32" s="150">
        <v>8835</v>
      </c>
      <c r="AE32" s="62"/>
      <c r="AF32" s="62">
        <f>AF30+AF21</f>
        <v>5271</v>
      </c>
      <c r="AG32" s="62"/>
      <c r="AH32" s="62">
        <f>Z32+AB32+AD32+AF32</f>
        <v>29937</v>
      </c>
      <c r="AI32" s="63"/>
      <c r="AJ32" s="150">
        <v>-217</v>
      </c>
      <c r="AK32" s="62"/>
      <c r="AL32" s="62">
        <v>1039</v>
      </c>
      <c r="AM32" s="62"/>
      <c r="AN32" s="150">
        <v>14124</v>
      </c>
      <c r="AO32" s="62"/>
      <c r="AP32" s="150">
        <v>14946</v>
      </c>
    </row>
    <row r="33" spans="1:42" ht="8.1" customHeight="1" x14ac:dyDescent="0.2">
      <c r="A33" s="58"/>
      <c r="B33" s="59"/>
      <c r="C33" s="60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48"/>
      <c r="AA33" s="18"/>
      <c r="AB33" s="148"/>
      <c r="AC33" s="18"/>
      <c r="AD33" s="148"/>
      <c r="AE33" s="18"/>
      <c r="AF33" s="18"/>
      <c r="AG33" s="18"/>
      <c r="AH33" s="18"/>
      <c r="AI33" s="18"/>
      <c r="AJ33" s="148"/>
      <c r="AK33" s="18"/>
      <c r="AL33" s="18"/>
      <c r="AM33" s="18"/>
      <c r="AN33" s="148"/>
      <c r="AO33" s="18"/>
      <c r="AP33" s="148"/>
    </row>
    <row r="34" spans="1:42" ht="15" customHeight="1" x14ac:dyDescent="0.2">
      <c r="A34" s="58"/>
      <c r="B34" s="59"/>
      <c r="C34" s="114" t="s">
        <v>111</v>
      </c>
      <c r="D34" s="20">
        <v>-27307</v>
      </c>
      <c r="E34" s="21"/>
      <c r="F34" s="20">
        <v>-8606</v>
      </c>
      <c r="G34" s="68"/>
      <c r="H34" s="20">
        <v>-5095</v>
      </c>
      <c r="I34" s="20"/>
      <c r="J34" s="20">
        <v>-6772</v>
      </c>
      <c r="K34" s="20"/>
      <c r="L34" s="20">
        <v>-7247</v>
      </c>
      <c r="M34" s="20"/>
      <c r="N34" s="20">
        <v>-27720</v>
      </c>
      <c r="O34" s="21"/>
      <c r="P34" s="20">
        <v>-8376.5130114384756</v>
      </c>
      <c r="Q34" s="20"/>
      <c r="R34" s="20">
        <v>-4982.3914719979548</v>
      </c>
      <c r="S34" s="20"/>
      <c r="T34" s="20">
        <v>-4431</v>
      </c>
      <c r="U34" s="20"/>
      <c r="V34" s="20">
        <v>-2491.9783614633261</v>
      </c>
      <c r="W34" s="20"/>
      <c r="X34" s="20">
        <v>-20281</v>
      </c>
      <c r="Y34" s="21"/>
      <c r="Z34" s="151">
        <v>-5332</v>
      </c>
      <c r="AA34" s="20"/>
      <c r="AB34" s="151">
        <v>-3787</v>
      </c>
      <c r="AC34" s="20"/>
      <c r="AD34" s="151">
        <v>-7501</v>
      </c>
      <c r="AE34" s="20"/>
      <c r="AF34" s="20">
        <f>AH34-Z34-AB34-AD34</f>
        <v>-9088</v>
      </c>
      <c r="AG34" s="20"/>
      <c r="AH34" s="20">
        <v>-25708</v>
      </c>
      <c r="AI34" s="21"/>
      <c r="AJ34" s="151">
        <v>-10158</v>
      </c>
      <c r="AK34" s="20"/>
      <c r="AL34" s="20">
        <v>-10691</v>
      </c>
      <c r="AM34" s="20"/>
      <c r="AN34" s="151">
        <v>-7580</v>
      </c>
      <c r="AO34" s="20"/>
      <c r="AP34" s="151">
        <v>-28429</v>
      </c>
    </row>
    <row r="35" spans="1:42" ht="15" customHeight="1" x14ac:dyDescent="0.2">
      <c r="A35" s="58"/>
      <c r="B35" s="59"/>
      <c r="C35" s="114" t="s">
        <v>112</v>
      </c>
      <c r="D35" s="20">
        <v>19026</v>
      </c>
      <c r="E35" s="21"/>
      <c r="F35" s="20">
        <v>3969</v>
      </c>
      <c r="G35" s="68"/>
      <c r="H35" s="20">
        <v>3878</v>
      </c>
      <c r="I35" s="20"/>
      <c r="J35" s="20">
        <v>5337</v>
      </c>
      <c r="K35" s="20"/>
      <c r="L35" s="20">
        <v>5715</v>
      </c>
      <c r="M35" s="20"/>
      <c r="N35" s="20">
        <v>18899</v>
      </c>
      <c r="O35" s="21"/>
      <c r="P35" s="20">
        <v>6120.6784111840952</v>
      </c>
      <c r="Q35" s="20"/>
      <c r="R35" s="20">
        <v>2361.3496109937605</v>
      </c>
      <c r="S35" s="20"/>
      <c r="T35" s="20">
        <v>3288</v>
      </c>
      <c r="U35" s="20"/>
      <c r="V35" s="20">
        <v>3297.1195830211109</v>
      </c>
      <c r="W35" s="20"/>
      <c r="X35" s="20">
        <v>15066.760161886999</v>
      </c>
      <c r="Y35" s="21"/>
      <c r="Z35" s="151">
        <v>5500</v>
      </c>
      <c r="AA35" s="20"/>
      <c r="AB35" s="151">
        <v>4115</v>
      </c>
      <c r="AC35" s="20"/>
      <c r="AD35" s="151">
        <v>2871</v>
      </c>
      <c r="AE35" s="20"/>
      <c r="AF35" s="20">
        <f>AH35-Z35-AB35-AD35</f>
        <v>4318</v>
      </c>
      <c r="AG35" s="20"/>
      <c r="AH35" s="20">
        <v>16804</v>
      </c>
      <c r="AI35" s="21"/>
      <c r="AJ35" s="151">
        <v>5899</v>
      </c>
      <c r="AK35" s="20"/>
      <c r="AL35" s="20">
        <v>5773</v>
      </c>
      <c r="AM35" s="20"/>
      <c r="AN35" s="151">
        <v>5674</v>
      </c>
      <c r="AO35" s="20"/>
      <c r="AP35" s="151">
        <v>17346</v>
      </c>
    </row>
    <row r="36" spans="1:42" ht="8.1" customHeight="1" x14ac:dyDescent="0.2">
      <c r="A36" s="58"/>
      <c r="B36" s="59"/>
      <c r="C36" s="60"/>
      <c r="D36" s="60"/>
      <c r="E36" s="61"/>
      <c r="F36" s="60"/>
      <c r="G36" s="18"/>
      <c r="H36" s="60"/>
      <c r="I36" s="61"/>
      <c r="J36" s="60"/>
      <c r="K36" s="61"/>
      <c r="L36" s="60"/>
      <c r="M36" s="61"/>
      <c r="N36" s="60"/>
      <c r="O36" s="61"/>
      <c r="P36" s="60"/>
      <c r="Q36" s="61"/>
      <c r="R36" s="60"/>
      <c r="S36" s="61"/>
      <c r="T36" s="60"/>
      <c r="U36" s="60"/>
      <c r="V36" s="60"/>
      <c r="W36" s="61"/>
      <c r="X36" s="60"/>
      <c r="Y36" s="61"/>
      <c r="Z36" s="153"/>
      <c r="AA36" s="60"/>
      <c r="AB36" s="153"/>
      <c r="AC36" s="61"/>
      <c r="AD36" s="153"/>
      <c r="AE36" s="61"/>
      <c r="AF36" s="60"/>
      <c r="AG36" s="61"/>
      <c r="AH36" s="60"/>
      <c r="AI36" s="61"/>
      <c r="AJ36" s="153"/>
      <c r="AK36" s="60"/>
      <c r="AL36" s="60"/>
      <c r="AM36" s="60"/>
      <c r="AN36" s="153">
        <v>0</v>
      </c>
      <c r="AO36" s="60"/>
      <c r="AP36" s="153"/>
    </row>
    <row r="37" spans="1:42" ht="15" customHeight="1" x14ac:dyDescent="0.2">
      <c r="A37" s="58"/>
      <c r="B37" s="180" t="s">
        <v>113</v>
      </c>
      <c r="C37" s="180"/>
      <c r="D37" s="67">
        <v>32088</v>
      </c>
      <c r="E37" s="57"/>
      <c r="F37" s="67">
        <f>F32+F34+F35</f>
        <v>-13510</v>
      </c>
      <c r="G37" s="95"/>
      <c r="H37" s="67">
        <f>H32+H34+H35</f>
        <v>2973.8626199999999</v>
      </c>
      <c r="I37" s="56"/>
      <c r="J37" s="67">
        <f>J32+J34+J35</f>
        <v>-241.86261999999988</v>
      </c>
      <c r="K37" s="56"/>
      <c r="L37" s="67">
        <f>L32+L34+L35</f>
        <v>-3887</v>
      </c>
      <c r="M37" s="56"/>
      <c r="N37" s="67">
        <v>-14665</v>
      </c>
      <c r="O37" s="57"/>
      <c r="P37" s="67">
        <f>P32+P34+P35</f>
        <v>-6379.7958462524693</v>
      </c>
      <c r="Q37" s="56"/>
      <c r="R37" s="67">
        <f>R32+R34+R35</f>
        <v>565.55561337672953</v>
      </c>
      <c r="S37" s="56"/>
      <c r="T37" s="67">
        <f>T32+T34+T35</f>
        <v>7229.0208937081698</v>
      </c>
      <c r="U37" s="56"/>
      <c r="V37" s="67">
        <v>8370</v>
      </c>
      <c r="W37" s="56"/>
      <c r="X37" s="67">
        <v>9782</v>
      </c>
      <c r="Y37" s="57"/>
      <c r="Z37" s="154">
        <v>4575</v>
      </c>
      <c r="AA37" s="56"/>
      <c r="AB37" s="154">
        <v>11752</v>
      </c>
      <c r="AC37" s="56"/>
      <c r="AD37" s="154">
        <v>4205</v>
      </c>
      <c r="AE37" s="56"/>
      <c r="AF37" s="67">
        <f>AF32+AF34+AF35</f>
        <v>501</v>
      </c>
      <c r="AG37" s="56"/>
      <c r="AH37" s="66">
        <f>Z37+AB37+AD37+AF37</f>
        <v>21033</v>
      </c>
      <c r="AI37" s="57"/>
      <c r="AJ37" s="154">
        <v>-4476</v>
      </c>
      <c r="AK37" s="56"/>
      <c r="AL37" s="67">
        <v>-3879</v>
      </c>
      <c r="AM37" s="56"/>
      <c r="AN37" s="154">
        <v>12218</v>
      </c>
      <c r="AO37" s="56"/>
      <c r="AP37" s="154">
        <v>3863</v>
      </c>
    </row>
    <row r="38" spans="1:42" ht="8.1" customHeight="1" x14ac:dyDescent="0.2">
      <c r="A38" s="58"/>
      <c r="B38" s="59"/>
      <c r="C38" s="60"/>
      <c r="D38" s="60"/>
      <c r="E38" s="61"/>
      <c r="F38" s="60"/>
      <c r="G38" s="18"/>
      <c r="H38" s="60"/>
      <c r="I38" s="61"/>
      <c r="J38" s="60"/>
      <c r="K38" s="61"/>
      <c r="L38" s="60"/>
      <c r="M38" s="61"/>
      <c r="N38" s="60"/>
      <c r="O38" s="61"/>
      <c r="P38" s="60"/>
      <c r="Q38" s="61"/>
      <c r="R38" s="60"/>
      <c r="S38" s="61"/>
      <c r="T38" s="60"/>
      <c r="U38" s="60"/>
      <c r="V38" s="60"/>
      <c r="W38" s="61"/>
      <c r="X38" s="60"/>
      <c r="Y38" s="61"/>
      <c r="Z38" s="153"/>
      <c r="AA38" s="60"/>
      <c r="AB38" s="153"/>
      <c r="AC38" s="61"/>
      <c r="AD38" s="153"/>
      <c r="AE38" s="61"/>
      <c r="AF38" s="153"/>
      <c r="AG38" s="61"/>
      <c r="AH38" s="153"/>
      <c r="AI38" s="61"/>
      <c r="AJ38" s="153"/>
      <c r="AK38" s="60"/>
      <c r="AL38" s="60"/>
      <c r="AM38" s="60"/>
      <c r="AN38" s="153"/>
      <c r="AO38" s="60"/>
      <c r="AP38" s="153"/>
    </row>
    <row r="39" spans="1:42" ht="15" customHeight="1" x14ac:dyDescent="0.2">
      <c r="A39" s="58"/>
      <c r="B39" s="59"/>
      <c r="C39" s="114" t="s">
        <v>75</v>
      </c>
      <c r="D39" s="68"/>
      <c r="E39" s="69"/>
      <c r="F39" s="68"/>
      <c r="G39" s="68"/>
      <c r="H39" s="68"/>
      <c r="I39" s="68"/>
      <c r="J39" s="68"/>
      <c r="K39" s="68"/>
      <c r="L39" s="68"/>
      <c r="M39" s="68"/>
      <c r="N39" s="68"/>
      <c r="O39" s="69"/>
      <c r="P39" s="20"/>
      <c r="Q39" s="68"/>
      <c r="R39" s="20"/>
      <c r="S39" s="68"/>
      <c r="T39" s="20"/>
      <c r="U39" s="20"/>
      <c r="V39" s="20"/>
      <c r="W39" s="68"/>
      <c r="X39" s="20"/>
      <c r="Y39" s="69"/>
      <c r="Z39" s="155"/>
      <c r="AA39" s="20"/>
      <c r="AB39" s="155"/>
      <c r="AC39" s="68"/>
      <c r="AD39" s="155"/>
      <c r="AE39" s="68"/>
      <c r="AF39" s="68"/>
      <c r="AG39" s="68"/>
      <c r="AH39" s="68"/>
      <c r="AI39" s="69"/>
      <c r="AJ39" s="155"/>
      <c r="AK39" s="20"/>
      <c r="AL39" s="68"/>
      <c r="AM39" s="20"/>
      <c r="AN39" s="155"/>
      <c r="AO39" s="20"/>
      <c r="AP39" s="155"/>
    </row>
    <row r="40" spans="1:42" ht="15" customHeight="1" x14ac:dyDescent="0.2">
      <c r="A40" s="58"/>
      <c r="B40" s="59"/>
      <c r="C40" s="114" t="s">
        <v>20</v>
      </c>
      <c r="D40" s="68">
        <v>-679</v>
      </c>
      <c r="E40" s="69"/>
      <c r="F40" s="68">
        <v>-1662</v>
      </c>
      <c r="G40" s="68"/>
      <c r="H40" s="68">
        <v>-27</v>
      </c>
      <c r="I40" s="68"/>
      <c r="J40" s="68">
        <v>195</v>
      </c>
      <c r="K40" s="68"/>
      <c r="L40" s="68">
        <v>582</v>
      </c>
      <c r="M40" s="68"/>
      <c r="N40" s="20">
        <v>-912</v>
      </c>
      <c r="O40" s="69"/>
      <c r="P40" s="20">
        <v>-1863.5201502504642</v>
      </c>
      <c r="Q40" s="68"/>
      <c r="R40" s="20">
        <v>888.12015025046423</v>
      </c>
      <c r="S40" s="68"/>
      <c r="T40" s="20">
        <v>572</v>
      </c>
      <c r="U40" s="20"/>
      <c r="V40" s="20">
        <v>-510</v>
      </c>
      <c r="W40" s="68"/>
      <c r="X40" s="20">
        <v>-912</v>
      </c>
      <c r="Y40" s="69"/>
      <c r="Z40" s="155">
        <v>-2576</v>
      </c>
      <c r="AA40" s="20"/>
      <c r="AB40" s="155">
        <v>-1247</v>
      </c>
      <c r="AC40" s="68"/>
      <c r="AD40" s="155">
        <v>331</v>
      </c>
      <c r="AE40" s="68"/>
      <c r="AF40" s="20">
        <f>AH40-Z40-AB40-AD40</f>
        <v>-5272</v>
      </c>
      <c r="AG40" s="68"/>
      <c r="AH40" s="20">
        <v>-8764</v>
      </c>
      <c r="AI40" s="69"/>
      <c r="AJ40" s="155">
        <v>-1</v>
      </c>
      <c r="AK40" s="20"/>
      <c r="AL40" s="68">
        <v>92</v>
      </c>
      <c r="AM40" s="20"/>
      <c r="AN40" s="155">
        <v>0</v>
      </c>
      <c r="AO40" s="20"/>
      <c r="AP40" s="155">
        <v>91</v>
      </c>
    </row>
    <row r="41" spans="1:42" ht="15" customHeight="1" x14ac:dyDescent="0.2">
      <c r="A41" s="58"/>
      <c r="B41" s="59"/>
      <c r="C41" s="114" t="s">
        <v>8</v>
      </c>
      <c r="D41" s="22">
        <v>1906</v>
      </c>
      <c r="E41" s="21"/>
      <c r="F41" s="22">
        <v>0</v>
      </c>
      <c r="G41" s="68"/>
      <c r="H41" s="22">
        <v>1881</v>
      </c>
      <c r="I41" s="20"/>
      <c r="J41" s="22">
        <v>-1881</v>
      </c>
      <c r="K41" s="20"/>
      <c r="L41" s="22">
        <v>2611</v>
      </c>
      <c r="M41" s="20"/>
      <c r="N41" s="22">
        <v>2611</v>
      </c>
      <c r="O41" s="21"/>
      <c r="P41" s="22">
        <v>0</v>
      </c>
      <c r="Q41" s="20"/>
      <c r="R41" s="22">
        <v>0</v>
      </c>
      <c r="S41" s="20"/>
      <c r="T41" s="22"/>
      <c r="U41" s="20"/>
      <c r="V41" s="22">
        <v>0</v>
      </c>
      <c r="W41" s="20"/>
      <c r="X41" s="22">
        <v>0</v>
      </c>
      <c r="Y41" s="21"/>
      <c r="Z41" s="149">
        <v>0</v>
      </c>
      <c r="AA41" s="20"/>
      <c r="AB41" s="149">
        <v>0</v>
      </c>
      <c r="AC41" s="20"/>
      <c r="AD41" s="149">
        <v>0</v>
      </c>
      <c r="AE41" s="20"/>
      <c r="AF41" s="22">
        <v>0</v>
      </c>
      <c r="AG41" s="20"/>
      <c r="AH41" s="22">
        <v>0</v>
      </c>
      <c r="AI41" s="21"/>
      <c r="AJ41" s="149"/>
      <c r="AK41" s="20"/>
      <c r="AL41" s="22"/>
      <c r="AM41" s="20"/>
      <c r="AN41" s="149">
        <v>0</v>
      </c>
      <c r="AO41" s="20"/>
      <c r="AP41" s="149">
        <v>0</v>
      </c>
    </row>
    <row r="42" spans="1:42" ht="8.1" customHeight="1" x14ac:dyDescent="0.2">
      <c r="A42" s="58"/>
      <c r="B42" s="59"/>
      <c r="C42" s="60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48"/>
      <c r="AA42" s="18"/>
      <c r="AB42" s="148"/>
      <c r="AC42" s="18"/>
      <c r="AD42" s="148"/>
      <c r="AE42" s="18"/>
      <c r="AF42" s="18"/>
      <c r="AG42" s="18"/>
      <c r="AH42" s="18"/>
      <c r="AI42" s="18"/>
      <c r="AJ42" s="148"/>
      <c r="AK42" s="18"/>
      <c r="AL42" s="18"/>
      <c r="AM42" s="18"/>
      <c r="AN42" s="148"/>
      <c r="AO42" s="18"/>
      <c r="AP42" s="148"/>
    </row>
    <row r="43" spans="1:42" ht="15" customHeight="1" x14ac:dyDescent="0.2">
      <c r="A43" s="58"/>
      <c r="B43" s="180" t="s">
        <v>115</v>
      </c>
      <c r="C43" s="180"/>
      <c r="D43" s="62">
        <v>33315</v>
      </c>
      <c r="E43" s="63"/>
      <c r="F43" s="62">
        <f>F37+F40+F41</f>
        <v>-15172</v>
      </c>
      <c r="G43" s="95"/>
      <c r="H43" s="62">
        <f>H37+H40+H41</f>
        <v>4827.8626199999999</v>
      </c>
      <c r="I43" s="62"/>
      <c r="J43" s="62">
        <f>J37+J40+J41</f>
        <v>-1927.8626199999999</v>
      </c>
      <c r="K43" s="62"/>
      <c r="L43" s="62">
        <f>L37+L40+L41</f>
        <v>-694</v>
      </c>
      <c r="M43" s="62"/>
      <c r="N43" s="56">
        <v>-12966</v>
      </c>
      <c r="O43" s="63"/>
      <c r="P43" s="62">
        <f>P37+P40+P41</f>
        <v>-8243.3159965029336</v>
      </c>
      <c r="Q43" s="62"/>
      <c r="R43" s="62">
        <f>R37+R40+R41</f>
        <v>1453.6757636271936</v>
      </c>
      <c r="S43" s="62"/>
      <c r="T43" s="62">
        <f>T37+T40+T41</f>
        <v>7801.0208937081698</v>
      </c>
      <c r="U43" s="62"/>
      <c r="V43" s="56">
        <v>7860</v>
      </c>
      <c r="W43" s="62"/>
      <c r="X43" s="56">
        <v>8870</v>
      </c>
      <c r="Y43" s="63"/>
      <c r="Z43" s="150">
        <v>1999</v>
      </c>
      <c r="AA43" s="62"/>
      <c r="AB43" s="150">
        <v>10505</v>
      </c>
      <c r="AC43" s="62"/>
      <c r="AD43" s="150">
        <v>4536</v>
      </c>
      <c r="AE43" s="62"/>
      <c r="AF43" s="62">
        <f>AF37+AF40</f>
        <v>-4771</v>
      </c>
      <c r="AG43" s="62"/>
      <c r="AH43" s="62">
        <f>Z43+AB43+AD43+AF43</f>
        <v>12269</v>
      </c>
      <c r="AI43" s="63"/>
      <c r="AJ43" s="150">
        <v>-4477</v>
      </c>
      <c r="AK43" s="62"/>
      <c r="AL43" s="62">
        <v>-3787</v>
      </c>
      <c r="AM43" s="62"/>
      <c r="AN43" s="150">
        <v>12218</v>
      </c>
      <c r="AO43" s="62"/>
      <c r="AP43" s="150">
        <v>3954</v>
      </c>
    </row>
    <row r="44" spans="1:42" ht="8.1" customHeight="1" x14ac:dyDescent="0.2">
      <c r="A44" s="58"/>
      <c r="B44" s="59"/>
      <c r="C44" s="60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48"/>
      <c r="AA44" s="18"/>
      <c r="AB44" s="148"/>
      <c r="AC44" s="18"/>
      <c r="AD44" s="148"/>
      <c r="AE44" s="18"/>
      <c r="AF44" s="148"/>
      <c r="AG44" s="18"/>
      <c r="AH44" s="148"/>
      <c r="AI44" s="18"/>
      <c r="AJ44" s="148"/>
      <c r="AK44" s="18"/>
      <c r="AL44" s="18"/>
      <c r="AM44" s="18"/>
      <c r="AN44" s="148"/>
      <c r="AO44" s="18"/>
      <c r="AP44" s="148"/>
    </row>
    <row r="45" spans="1:42" ht="15" customHeight="1" x14ac:dyDescent="0.2">
      <c r="A45" s="58"/>
      <c r="B45" s="180" t="s">
        <v>116</v>
      </c>
      <c r="C45" s="180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48"/>
      <c r="AA45" s="18"/>
      <c r="AB45" s="148"/>
      <c r="AC45" s="18"/>
      <c r="AD45" s="148"/>
      <c r="AE45" s="18"/>
      <c r="AF45" s="148"/>
      <c r="AG45" s="18"/>
      <c r="AH45" s="148"/>
      <c r="AI45" s="18"/>
      <c r="AJ45" s="148"/>
      <c r="AK45" s="18"/>
      <c r="AL45" s="18"/>
      <c r="AM45" s="18"/>
      <c r="AN45" s="148"/>
      <c r="AO45" s="18"/>
      <c r="AP45" s="148"/>
    </row>
    <row r="46" spans="1:42" ht="8.1" customHeight="1" x14ac:dyDescent="0.2">
      <c r="A46" s="58"/>
      <c r="B46" s="59"/>
      <c r="C46" s="60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48"/>
      <c r="AA46" s="18"/>
      <c r="AB46" s="148"/>
      <c r="AC46" s="18"/>
      <c r="AD46" s="148"/>
      <c r="AE46" s="18"/>
      <c r="AF46" s="148"/>
      <c r="AG46" s="18"/>
      <c r="AH46" s="148"/>
      <c r="AI46" s="18"/>
      <c r="AJ46" s="148"/>
      <c r="AK46" s="18"/>
      <c r="AL46" s="18"/>
      <c r="AM46" s="18"/>
      <c r="AN46" s="148"/>
      <c r="AO46" s="18"/>
      <c r="AP46" s="148"/>
    </row>
    <row r="47" spans="1:42" ht="15" customHeight="1" x14ac:dyDescent="0.2">
      <c r="A47" s="58"/>
      <c r="B47" s="59"/>
      <c r="C47" s="19" t="s">
        <v>117</v>
      </c>
      <c r="D47" s="96">
        <v>0</v>
      </c>
      <c r="E47" s="69"/>
      <c r="F47" s="96">
        <v>17531</v>
      </c>
      <c r="G47" s="68"/>
      <c r="H47" s="96">
        <v>0</v>
      </c>
      <c r="I47" s="68"/>
      <c r="J47" s="96">
        <v>7609</v>
      </c>
      <c r="K47" s="68"/>
      <c r="L47" s="96">
        <v>-471</v>
      </c>
      <c r="M47" s="68"/>
      <c r="N47" s="96">
        <v>24669</v>
      </c>
      <c r="O47" s="69"/>
      <c r="P47" s="22">
        <v>7422.5</v>
      </c>
      <c r="Q47" s="68"/>
      <c r="R47" s="22">
        <v>0</v>
      </c>
      <c r="S47" s="68"/>
      <c r="T47" s="22">
        <v>0</v>
      </c>
      <c r="U47" s="20"/>
      <c r="V47" s="22">
        <v>0</v>
      </c>
      <c r="W47" s="68"/>
      <c r="X47" s="22">
        <v>7423</v>
      </c>
      <c r="Y47" s="69"/>
      <c r="Z47" s="156">
        <v>9722</v>
      </c>
      <c r="AA47" s="20"/>
      <c r="AB47" s="156">
        <v>398</v>
      </c>
      <c r="AC47" s="68"/>
      <c r="AD47" s="156">
        <v>124</v>
      </c>
      <c r="AE47" s="68"/>
      <c r="AF47" s="156">
        <v>0</v>
      </c>
      <c r="AG47" s="68"/>
      <c r="AH47" s="156">
        <v>13281</v>
      </c>
      <c r="AI47" s="69"/>
      <c r="AJ47" s="156">
        <v>0</v>
      </c>
      <c r="AK47" s="20"/>
      <c r="AL47" s="96">
        <v>0</v>
      </c>
      <c r="AM47" s="20"/>
      <c r="AN47" s="156">
        <v>0</v>
      </c>
      <c r="AO47" s="20"/>
      <c r="AP47" s="156">
        <v>0</v>
      </c>
    </row>
    <row r="48" spans="1:42" ht="8.1" customHeight="1" x14ac:dyDescent="0.2">
      <c r="A48" s="58"/>
      <c r="B48" s="90"/>
      <c r="C48" s="60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48"/>
      <c r="AA48" s="18"/>
      <c r="AB48" s="148"/>
      <c r="AC48" s="18"/>
      <c r="AD48" s="148"/>
      <c r="AE48" s="18"/>
      <c r="AF48" s="148"/>
      <c r="AG48" s="18"/>
      <c r="AH48" s="148"/>
      <c r="AI48" s="18"/>
      <c r="AJ48" s="148"/>
      <c r="AK48" s="18"/>
      <c r="AL48" s="18"/>
      <c r="AM48" s="18"/>
      <c r="AN48" s="148"/>
      <c r="AO48" s="18"/>
      <c r="AP48" s="148"/>
    </row>
    <row r="49" spans="1:42" ht="15" customHeight="1" x14ac:dyDescent="0.2">
      <c r="A49" s="58"/>
      <c r="B49" s="180" t="s">
        <v>118</v>
      </c>
      <c r="C49" s="180"/>
      <c r="D49" s="97">
        <v>0</v>
      </c>
      <c r="E49" s="98"/>
      <c r="F49" s="97">
        <f>F47</f>
        <v>17531</v>
      </c>
      <c r="G49" s="97"/>
      <c r="H49" s="97">
        <f t="shared" ref="H49" si="7">H47</f>
        <v>0</v>
      </c>
      <c r="I49" s="97"/>
      <c r="J49" s="97">
        <f>J47</f>
        <v>7609</v>
      </c>
      <c r="K49" s="97"/>
      <c r="L49" s="97">
        <f>L47</f>
        <v>-471</v>
      </c>
      <c r="M49" s="97"/>
      <c r="N49" s="97">
        <v>24669</v>
      </c>
      <c r="O49" s="98"/>
      <c r="P49" s="67">
        <f>P47</f>
        <v>7422.5</v>
      </c>
      <c r="Q49" s="97"/>
      <c r="R49" s="67">
        <f>R47</f>
        <v>0</v>
      </c>
      <c r="S49" s="97"/>
      <c r="T49" s="67">
        <f>T47</f>
        <v>0</v>
      </c>
      <c r="U49" s="67"/>
      <c r="V49" s="67">
        <v>0</v>
      </c>
      <c r="W49" s="97"/>
      <c r="X49" s="67">
        <v>7423</v>
      </c>
      <c r="Y49" s="98"/>
      <c r="Z49" s="152">
        <v>9722</v>
      </c>
      <c r="AA49" s="67"/>
      <c r="AB49" s="152">
        <v>398</v>
      </c>
      <c r="AC49" s="62"/>
      <c r="AD49" s="152">
        <v>124</v>
      </c>
      <c r="AE49" s="62"/>
      <c r="AF49" s="152">
        <v>0</v>
      </c>
      <c r="AG49" s="62"/>
      <c r="AH49" s="152">
        <v>13281</v>
      </c>
      <c r="AI49" s="98"/>
      <c r="AJ49" s="152">
        <v>0</v>
      </c>
      <c r="AK49" s="67"/>
      <c r="AL49" s="97">
        <v>0</v>
      </c>
      <c r="AM49" s="67"/>
      <c r="AN49" s="152">
        <v>0</v>
      </c>
      <c r="AO49" s="67"/>
      <c r="AP49" s="152">
        <v>0</v>
      </c>
    </row>
    <row r="50" spans="1:42" ht="8.1" customHeight="1" x14ac:dyDescent="0.2">
      <c r="A50" s="58"/>
      <c r="B50" s="59"/>
      <c r="C50" s="60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48"/>
      <c r="AA50" s="18"/>
      <c r="AB50" s="148"/>
      <c r="AC50" s="18"/>
      <c r="AD50" s="148"/>
      <c r="AE50" s="18"/>
      <c r="AF50" s="148"/>
      <c r="AG50" s="18"/>
      <c r="AH50" s="148"/>
      <c r="AI50" s="18"/>
      <c r="AJ50" s="148"/>
      <c r="AK50" s="18"/>
      <c r="AL50" s="18"/>
      <c r="AM50" s="18"/>
      <c r="AN50" s="148"/>
      <c r="AO50" s="18"/>
      <c r="AP50" s="148"/>
    </row>
    <row r="51" spans="1:42" ht="15" customHeight="1" thickBot="1" x14ac:dyDescent="0.25">
      <c r="A51" s="58"/>
      <c r="B51" s="121" t="s">
        <v>114</v>
      </c>
      <c r="C51" s="121"/>
      <c r="D51" s="99">
        <v>33315</v>
      </c>
      <c r="E51" s="63"/>
      <c r="F51" s="99">
        <f>F49+F43</f>
        <v>2359</v>
      </c>
      <c r="G51" s="95"/>
      <c r="H51" s="99">
        <f>H49+H43</f>
        <v>4827.8626199999999</v>
      </c>
      <c r="I51" s="62"/>
      <c r="J51" s="99">
        <f>J49+J43</f>
        <v>5681.1373800000001</v>
      </c>
      <c r="K51" s="62"/>
      <c r="L51" s="99">
        <f>L49+L43</f>
        <v>-1165</v>
      </c>
      <c r="M51" s="62"/>
      <c r="N51" s="99">
        <v>11703</v>
      </c>
      <c r="O51" s="63"/>
      <c r="P51" s="100">
        <f>P49+P43</f>
        <v>-820.81599650293356</v>
      </c>
      <c r="Q51" s="62"/>
      <c r="R51" s="100">
        <f>R49+R43</f>
        <v>1453.6757636271936</v>
      </c>
      <c r="S51" s="62"/>
      <c r="T51" s="100">
        <f>T49+T43</f>
        <v>7801.0208937081698</v>
      </c>
      <c r="U51" s="56"/>
      <c r="V51" s="100">
        <v>7860</v>
      </c>
      <c r="W51" s="62"/>
      <c r="X51" s="100">
        <v>16293</v>
      </c>
      <c r="Y51" s="63"/>
      <c r="Z51" s="157">
        <v>11721</v>
      </c>
      <c r="AA51" s="56"/>
      <c r="AB51" s="157">
        <v>10903</v>
      </c>
      <c r="AC51" s="62"/>
      <c r="AD51" s="157">
        <v>4660</v>
      </c>
      <c r="AE51" s="62"/>
      <c r="AF51" s="157">
        <v>-1734</v>
      </c>
      <c r="AG51" s="62"/>
      <c r="AH51" s="157">
        <v>25550</v>
      </c>
      <c r="AI51" s="63"/>
      <c r="AJ51" s="157">
        <v>-4477</v>
      </c>
      <c r="AK51" s="56"/>
      <c r="AL51" s="99">
        <v>-3787</v>
      </c>
      <c r="AM51" s="56"/>
      <c r="AN51" s="157">
        <v>12218</v>
      </c>
      <c r="AO51" s="56"/>
      <c r="AP51" s="157">
        <v>3954</v>
      </c>
    </row>
    <row r="52" spans="1:42" ht="13.5" thickTop="1" x14ac:dyDescent="0.2"/>
    <row r="53" spans="1:42" x14ac:dyDescent="0.2">
      <c r="Y53" s="158"/>
      <c r="Z53" s="158"/>
      <c r="AC53" s="158"/>
      <c r="AE53" s="158"/>
      <c r="AF53" s="158"/>
      <c r="AG53" s="158"/>
      <c r="AH53" s="158"/>
      <c r="AI53" s="158"/>
      <c r="AJ53" s="158"/>
    </row>
  </sheetData>
  <mergeCells count="12">
    <mergeCell ref="B13:C13"/>
    <mergeCell ref="B6:X6"/>
    <mergeCell ref="B45:C45"/>
    <mergeCell ref="B49:C49"/>
    <mergeCell ref="B17:C17"/>
    <mergeCell ref="B21:C21"/>
    <mergeCell ref="B23:C23"/>
    <mergeCell ref="B32:C32"/>
    <mergeCell ref="B37:C37"/>
    <mergeCell ref="B43:C43"/>
    <mergeCell ref="D8:AP8"/>
    <mergeCell ref="D9:AP9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N11 X11 D11 AH11 AP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88"/>
  <sheetViews>
    <sheetView showGridLines="0" workbookViewId="0">
      <selection activeCell="M30" sqref="M30"/>
    </sheetView>
  </sheetViews>
  <sheetFormatPr defaultRowHeight="12.75" x14ac:dyDescent="0.2"/>
  <cols>
    <col min="1" max="1" width="1.7109375" style="111" customWidth="1"/>
    <col min="2" max="2" width="49.7109375" style="90" bestFit="1" customWidth="1"/>
    <col min="3" max="3" width="8.7109375" style="90" customWidth="1"/>
    <col min="4" max="4" width="1.140625" style="90" customWidth="1"/>
    <col min="5" max="5" width="8.7109375" style="90" customWidth="1"/>
    <col min="6" max="6" width="1" style="90" customWidth="1"/>
    <col min="7" max="7" width="8.7109375" style="90" customWidth="1"/>
    <col min="8" max="8" width="1" style="90" customWidth="1"/>
    <col min="9" max="9" width="8.7109375" style="90" customWidth="1"/>
    <col min="10" max="10" width="1" style="90" customWidth="1"/>
    <col min="11" max="11" width="8.7109375" style="90" customWidth="1"/>
    <col min="12" max="12" width="1" style="90" customWidth="1"/>
    <col min="13" max="13" width="8.7109375" style="90" customWidth="1"/>
    <col min="14" max="14" width="1.140625" style="90" customWidth="1"/>
    <col min="15" max="15" width="8.7109375" style="90" customWidth="1"/>
    <col min="16" max="16" width="1" style="90" customWidth="1"/>
    <col min="17" max="17" width="8.7109375" style="90" customWidth="1"/>
    <col min="18" max="18" width="1" style="90" customWidth="1"/>
    <col min="19" max="19" width="8.7109375" style="90" customWidth="1"/>
    <col min="20" max="20" width="1" style="90" customWidth="1"/>
    <col min="21" max="21" width="8.7109375" style="90" customWidth="1"/>
    <col min="22" max="22" width="1" style="90" customWidth="1"/>
    <col min="23" max="23" width="8.7109375" style="90" customWidth="1"/>
    <col min="24" max="24" width="1.140625" style="90" customWidth="1"/>
    <col min="25" max="25" width="8.7109375" style="90" customWidth="1"/>
    <col min="26" max="26" width="1" style="90" customWidth="1"/>
    <col min="27" max="27" width="8.7109375" style="90" customWidth="1"/>
    <col min="28" max="28" width="1" style="90" customWidth="1"/>
    <col min="29" max="29" width="8.7109375" style="90" customWidth="1"/>
    <col min="30" max="30" width="1" style="90" customWidth="1"/>
    <col min="31" max="31" width="8.7109375" style="90" customWidth="1"/>
    <col min="32" max="32" width="1" style="90" customWidth="1"/>
    <col min="33" max="33" width="9.140625" style="90"/>
    <col min="34" max="34" width="1.140625" style="90" customWidth="1"/>
    <col min="35" max="35" width="8.7109375" style="90" customWidth="1"/>
    <col min="36" max="36" width="1" style="90" customWidth="1"/>
    <col min="37" max="37" width="8.7109375" style="90" customWidth="1"/>
    <col min="38" max="38" width="1" style="90" customWidth="1"/>
    <col min="39" max="39" width="8.7109375" style="90" customWidth="1"/>
    <col min="40" max="40" width="1" style="90" customWidth="1"/>
    <col min="41" max="41" width="8.7109375" style="90" customWidth="1"/>
    <col min="42" max="16384" width="9.140625" style="90"/>
  </cols>
  <sheetData>
    <row r="1" spans="1:72" x14ac:dyDescent="0.2">
      <c r="A1" s="1"/>
    </row>
    <row r="2" spans="1:72" x14ac:dyDescent="0.2">
      <c r="A2" s="1"/>
      <c r="B2" s="182" t="s">
        <v>1</v>
      </c>
      <c r="C2" s="182"/>
      <c r="D2" s="182"/>
      <c r="E2" s="182"/>
    </row>
    <row r="3" spans="1:72" x14ac:dyDescent="0.2">
      <c r="A3" s="1"/>
      <c r="B3" s="6"/>
      <c r="E3" s="6"/>
    </row>
    <row r="4" spans="1:72" ht="15" customHeight="1" x14ac:dyDescent="0.2">
      <c r="A4" s="1"/>
      <c r="B4" s="183" t="s">
        <v>150</v>
      </c>
      <c r="C4" s="183"/>
      <c r="D4" s="183"/>
      <c r="E4" s="183"/>
    </row>
    <row r="5" spans="1:72" ht="15" customHeight="1" x14ac:dyDescent="0.2">
      <c r="A5" s="1"/>
      <c r="B5" s="112" t="s">
        <v>17</v>
      </c>
      <c r="E5" s="112"/>
    </row>
    <row r="6" spans="1:72" s="3" customFormat="1" ht="15" customHeight="1" x14ac:dyDescent="0.25">
      <c r="A6" s="1"/>
      <c r="B6" s="179" t="s">
        <v>139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</row>
    <row r="7" spans="1:72" s="89" customFormat="1" ht="9.9499999999999993" customHeight="1" x14ac:dyDescent="0.2">
      <c r="A7" s="2"/>
      <c r="B7" s="48"/>
      <c r="C7" s="14"/>
      <c r="D7" s="7"/>
      <c r="F7" s="7"/>
      <c r="G7" s="49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14"/>
      <c r="U7" s="14"/>
      <c r="V7" s="7"/>
      <c r="W7" s="14"/>
      <c r="X7" s="7"/>
      <c r="Y7" s="14"/>
      <c r="Z7" s="7"/>
      <c r="AA7" s="14"/>
      <c r="AB7" s="7"/>
      <c r="AC7" s="14"/>
      <c r="AD7" s="7"/>
      <c r="AE7" s="14"/>
      <c r="AF7" s="7"/>
      <c r="AH7" s="7"/>
      <c r="AI7" s="14"/>
      <c r="AJ7" s="7"/>
      <c r="AK7" s="14"/>
      <c r="AL7" s="7"/>
      <c r="AM7" s="14"/>
      <c r="AN7" s="7"/>
      <c r="AO7" s="14"/>
    </row>
    <row r="8" spans="1:72" ht="15" customHeight="1" x14ac:dyDescent="0.2">
      <c r="A8" s="1"/>
      <c r="C8" s="177" t="s">
        <v>146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</row>
    <row r="9" spans="1:72" ht="9.9499999999999993" customHeight="1" x14ac:dyDescent="0.2">
      <c r="A9" s="1"/>
      <c r="E9" s="49"/>
      <c r="F9" s="49"/>
      <c r="G9" s="49"/>
      <c r="H9" s="16"/>
      <c r="I9" s="49"/>
      <c r="J9" s="16"/>
      <c r="K9" s="49"/>
      <c r="L9" s="16"/>
    </row>
    <row r="10" spans="1:72" ht="15" customHeight="1" x14ac:dyDescent="0.2">
      <c r="A10" s="1"/>
      <c r="C10" s="129">
        <v>2018</v>
      </c>
      <c r="D10" s="103"/>
      <c r="E10" s="15" t="s">
        <v>10</v>
      </c>
      <c r="F10" s="15"/>
      <c r="G10" s="15" t="s">
        <v>11</v>
      </c>
      <c r="H10" s="15"/>
      <c r="I10" s="15" t="s">
        <v>5</v>
      </c>
      <c r="J10" s="15"/>
      <c r="K10" s="15" t="s">
        <v>12</v>
      </c>
      <c r="L10" s="15"/>
      <c r="M10" s="15" t="s">
        <v>13</v>
      </c>
      <c r="N10" s="103"/>
      <c r="O10" s="15" t="s">
        <v>14</v>
      </c>
      <c r="P10" s="15"/>
      <c r="Q10" s="52" t="s">
        <v>15</v>
      </c>
      <c r="R10" s="15"/>
      <c r="S10" s="52" t="s">
        <v>6</v>
      </c>
      <c r="T10" s="15"/>
      <c r="U10" s="15" t="s">
        <v>127</v>
      </c>
      <c r="V10" s="15"/>
      <c r="W10" s="125" t="s">
        <v>126</v>
      </c>
      <c r="X10" s="103"/>
      <c r="Y10" s="52" t="s">
        <v>147</v>
      </c>
      <c r="Z10" s="15"/>
      <c r="AA10" s="52" t="s">
        <v>149</v>
      </c>
      <c r="AB10" s="15"/>
      <c r="AC10" s="15" t="s">
        <v>156</v>
      </c>
      <c r="AD10" s="15"/>
      <c r="AE10" s="15" t="s">
        <v>158</v>
      </c>
      <c r="AF10" s="15"/>
      <c r="AG10" s="125" t="s">
        <v>157</v>
      </c>
      <c r="AH10" s="103"/>
      <c r="AI10" s="52" t="s">
        <v>161</v>
      </c>
      <c r="AJ10" s="15"/>
      <c r="AK10" s="52" t="s">
        <v>166</v>
      </c>
      <c r="AL10" s="15"/>
      <c r="AM10" s="53" t="s">
        <v>169</v>
      </c>
      <c r="AN10" s="15"/>
      <c r="AO10" s="53" t="s">
        <v>162</v>
      </c>
    </row>
    <row r="11" spans="1:72" ht="15" customHeight="1" x14ac:dyDescent="0.2">
      <c r="A11" s="1"/>
      <c r="B11" s="122" t="s">
        <v>119</v>
      </c>
      <c r="F11" s="104"/>
      <c r="H11" s="103"/>
      <c r="J11" s="103"/>
      <c r="L11" s="103"/>
      <c r="U11" s="103"/>
      <c r="W11" s="103"/>
      <c r="BP11" s="18"/>
      <c r="BT11" s="18"/>
    </row>
    <row r="12" spans="1:72" ht="15" customHeight="1" x14ac:dyDescent="0.2">
      <c r="A12" s="13"/>
      <c r="B12" s="115" t="s">
        <v>120</v>
      </c>
      <c r="C12" s="130">
        <v>33315</v>
      </c>
      <c r="D12" s="131"/>
      <c r="E12" s="130">
        <v>2359</v>
      </c>
      <c r="F12" s="132"/>
      <c r="G12" s="130">
        <v>4827.8626199999999</v>
      </c>
      <c r="H12" s="133"/>
      <c r="I12" s="130">
        <v>5681.1373800000001</v>
      </c>
      <c r="J12" s="133"/>
      <c r="K12" s="130">
        <v>-1165</v>
      </c>
      <c r="L12" s="133"/>
      <c r="M12" s="130">
        <v>11703</v>
      </c>
      <c r="N12" s="131"/>
      <c r="O12" s="130">
        <v>-821.29170650293236</v>
      </c>
      <c r="P12" s="130"/>
      <c r="Q12" s="130">
        <v>1453.2329724691658</v>
      </c>
      <c r="R12" s="130"/>
      <c r="S12" s="130">
        <v>7800.7736932563057</v>
      </c>
      <c r="T12" s="130"/>
      <c r="U12" s="105">
        <v>7860</v>
      </c>
      <c r="V12" s="105"/>
      <c r="W12" s="105">
        <v>16293</v>
      </c>
      <c r="X12" s="131"/>
      <c r="Y12" s="134">
        <v>11721</v>
      </c>
      <c r="Z12" s="105"/>
      <c r="AA12" s="134">
        <v>10903</v>
      </c>
      <c r="AB12" s="105"/>
      <c r="AC12" s="134">
        <v>4660</v>
      </c>
      <c r="AD12" s="105"/>
      <c r="AE12" s="134">
        <v>-1734</v>
      </c>
      <c r="AF12" s="105"/>
      <c r="AG12" s="134">
        <v>25550</v>
      </c>
      <c r="AH12" s="131"/>
      <c r="AI12" s="134">
        <v>-4477</v>
      </c>
      <c r="AJ12" s="105"/>
      <c r="AK12" s="134">
        <v>-3787</v>
      </c>
      <c r="AL12" s="105"/>
      <c r="AM12" s="134">
        <v>12218</v>
      </c>
      <c r="AN12" s="105"/>
      <c r="AO12" s="134">
        <v>3954</v>
      </c>
      <c r="BP12" s="18"/>
      <c r="BT12" s="18"/>
    </row>
    <row r="13" spans="1:72" ht="15" customHeight="1" x14ac:dyDescent="0.2">
      <c r="A13" s="13"/>
      <c r="B13" s="123" t="s">
        <v>121</v>
      </c>
      <c r="C13" s="135">
        <v>7660</v>
      </c>
      <c r="D13" s="131"/>
      <c r="E13" s="135">
        <v>1243.4901092844166</v>
      </c>
      <c r="F13" s="136"/>
      <c r="G13" s="135">
        <v>1307.5098907155834</v>
      </c>
      <c r="H13" s="135"/>
      <c r="I13" s="135">
        <v>1308</v>
      </c>
      <c r="J13" s="135"/>
      <c r="K13" s="135">
        <v>1409</v>
      </c>
      <c r="L13" s="135"/>
      <c r="M13" s="135">
        <v>5268</v>
      </c>
      <c r="N13" s="131"/>
      <c r="O13" s="135">
        <v>2874.2289578749214</v>
      </c>
      <c r="P13" s="135"/>
      <c r="Q13" s="135">
        <v>2680.7710421250786</v>
      </c>
      <c r="R13" s="135"/>
      <c r="S13" s="135">
        <v>2967</v>
      </c>
      <c r="T13" s="135"/>
      <c r="U13" s="106">
        <v>3237</v>
      </c>
      <c r="V13" s="106"/>
      <c r="W13" s="106">
        <v>11759</v>
      </c>
      <c r="X13" s="131"/>
      <c r="Y13" s="137">
        <v>3143</v>
      </c>
      <c r="Z13" s="106"/>
      <c r="AA13" s="137">
        <v>3899</v>
      </c>
      <c r="AB13" s="106"/>
      <c r="AC13" s="137">
        <v>4002</v>
      </c>
      <c r="AD13" s="106"/>
      <c r="AE13" s="137">
        <v>4257</v>
      </c>
      <c r="AF13" s="106"/>
      <c r="AG13" s="137">
        <v>15301</v>
      </c>
      <c r="AH13" s="131"/>
      <c r="AI13" s="137">
        <v>3750</v>
      </c>
      <c r="AJ13" s="106"/>
      <c r="AK13" s="174">
        <v>4185</v>
      </c>
      <c r="AL13" s="106"/>
      <c r="AM13" s="174">
        <v>4852</v>
      </c>
      <c r="AN13" s="106"/>
      <c r="AO13" s="174">
        <v>12787</v>
      </c>
      <c r="BP13" s="18"/>
      <c r="BT13" s="18"/>
    </row>
    <row r="14" spans="1:72" ht="15" customHeight="1" x14ac:dyDescent="0.2">
      <c r="A14" s="1"/>
      <c r="B14" s="123" t="s">
        <v>122</v>
      </c>
      <c r="C14" s="135">
        <v>8281</v>
      </c>
      <c r="D14" s="131"/>
      <c r="E14" s="135">
        <v>4637</v>
      </c>
      <c r="F14" s="136"/>
      <c r="G14" s="135">
        <v>1217</v>
      </c>
      <c r="H14" s="135"/>
      <c r="I14" s="135">
        <v>1435</v>
      </c>
      <c r="J14" s="135"/>
      <c r="K14" s="135">
        <v>1532</v>
      </c>
      <c r="L14" s="135"/>
      <c r="M14" s="135">
        <v>8821</v>
      </c>
      <c r="N14" s="131"/>
      <c r="O14" s="135">
        <v>2255.8346002543803</v>
      </c>
      <c r="P14" s="135"/>
      <c r="Q14" s="135">
        <v>2621.0418610041943</v>
      </c>
      <c r="R14" s="135"/>
      <c r="S14" s="135">
        <v>1143</v>
      </c>
      <c r="T14" s="135"/>
      <c r="U14" s="106">
        <v>-805.14122155778477</v>
      </c>
      <c r="V14" s="106"/>
      <c r="W14" s="106">
        <v>5214.2398381130006</v>
      </c>
      <c r="X14" s="131"/>
      <c r="Y14" s="137">
        <v>-168</v>
      </c>
      <c r="Z14" s="106"/>
      <c r="AA14" s="137">
        <v>-328</v>
      </c>
      <c r="AB14" s="106"/>
      <c r="AC14" s="137">
        <v>4630</v>
      </c>
      <c r="AD14" s="106"/>
      <c r="AE14" s="137">
        <v>4770</v>
      </c>
      <c r="AF14" s="106"/>
      <c r="AG14" s="137">
        <v>8904</v>
      </c>
      <c r="AH14" s="131"/>
      <c r="AI14" s="137">
        <v>4259</v>
      </c>
      <c r="AJ14" s="106"/>
      <c r="AK14" s="137">
        <v>4918</v>
      </c>
      <c r="AL14" s="106"/>
      <c r="AM14" s="137">
        <v>1906</v>
      </c>
      <c r="AN14" s="106"/>
      <c r="AO14" s="137">
        <v>11083</v>
      </c>
      <c r="BP14" s="18"/>
      <c r="BT14" s="18"/>
    </row>
    <row r="15" spans="1:72" ht="15" customHeight="1" x14ac:dyDescent="0.2">
      <c r="A15" s="1"/>
      <c r="B15" s="123" t="s">
        <v>75</v>
      </c>
      <c r="C15" s="135">
        <v>-1227</v>
      </c>
      <c r="D15" s="131"/>
      <c r="E15" s="135">
        <v>1662</v>
      </c>
      <c r="F15" s="136"/>
      <c r="G15" s="135">
        <v>-1854</v>
      </c>
      <c r="H15" s="135"/>
      <c r="I15" s="135">
        <v>1686</v>
      </c>
      <c r="J15" s="135"/>
      <c r="K15" s="135">
        <v>-3193</v>
      </c>
      <c r="L15" s="135"/>
      <c r="M15" s="135">
        <v>-1699</v>
      </c>
      <c r="N15" s="131"/>
      <c r="O15" s="135">
        <v>1863.5201502504642</v>
      </c>
      <c r="P15" s="135"/>
      <c r="Q15" s="135">
        <v>-888.12015025046423</v>
      </c>
      <c r="R15" s="135"/>
      <c r="S15" s="135">
        <v>-572</v>
      </c>
      <c r="T15" s="135"/>
      <c r="U15" s="106">
        <v>510</v>
      </c>
      <c r="V15" s="106"/>
      <c r="W15" s="106">
        <v>912</v>
      </c>
      <c r="X15" s="131"/>
      <c r="Y15" s="137">
        <v>2576</v>
      </c>
      <c r="Z15" s="106"/>
      <c r="AA15" s="137">
        <v>1247</v>
      </c>
      <c r="AB15" s="106"/>
      <c r="AC15" s="137">
        <v>-331</v>
      </c>
      <c r="AD15" s="106"/>
      <c r="AE15" s="137">
        <v>2235</v>
      </c>
      <c r="AF15" s="106"/>
      <c r="AG15" s="137">
        <v>8764</v>
      </c>
      <c r="AH15" s="131"/>
      <c r="AI15" s="137">
        <v>-1</v>
      </c>
      <c r="AJ15" s="106"/>
      <c r="AK15" s="137">
        <v>-93</v>
      </c>
      <c r="AL15" s="106"/>
      <c r="AM15" s="137">
        <v>0</v>
      </c>
      <c r="AN15" s="106"/>
      <c r="AO15" s="137">
        <v>-91</v>
      </c>
      <c r="BP15" s="61"/>
      <c r="BT15" s="61"/>
    </row>
    <row r="16" spans="1:72" ht="15" customHeight="1" thickBot="1" x14ac:dyDescent="0.25">
      <c r="A16" s="1"/>
      <c r="B16" s="128" t="s">
        <v>143</v>
      </c>
      <c r="C16" s="138">
        <f>SUM(C12:C15)</f>
        <v>48029</v>
      </c>
      <c r="D16" s="131"/>
      <c r="E16" s="138">
        <f>SUM(E12:E15)</f>
        <v>9901.4901092844157</v>
      </c>
      <c r="F16" s="132"/>
      <c r="G16" s="138">
        <f>SUM(G12:G15)</f>
        <v>5498.3725107155833</v>
      </c>
      <c r="H16" s="138">
        <f t="shared" ref="H16:J16" si="0">SUM(H9:H15)</f>
        <v>0</v>
      </c>
      <c r="I16" s="138">
        <f>SUM(I12:I15)</f>
        <v>10110.13738</v>
      </c>
      <c r="J16" s="138">
        <f t="shared" si="0"/>
        <v>0</v>
      </c>
      <c r="K16" s="138">
        <f>SUM(K12:K15)</f>
        <v>-1417</v>
      </c>
      <c r="L16" s="139"/>
      <c r="M16" s="138">
        <f>SUM(M12:M15)</f>
        <v>24093</v>
      </c>
      <c r="N16" s="131"/>
      <c r="O16" s="138">
        <f>SUM(O12:O15)</f>
        <v>6172.2920018768336</v>
      </c>
      <c r="P16" s="139"/>
      <c r="Q16" s="138">
        <f>SUM(Q12:Q15)</f>
        <v>5866.9257253479736</v>
      </c>
      <c r="R16" s="139"/>
      <c r="S16" s="138">
        <f>SUM(S12:S15)</f>
        <v>11338.773693256306</v>
      </c>
      <c r="T16" s="139"/>
      <c r="U16" s="138">
        <f>SUM(U12:U15)</f>
        <v>10801.858778442216</v>
      </c>
      <c r="V16" s="108"/>
      <c r="W16" s="138">
        <f>SUM(W12:W15)</f>
        <v>34178.239838113004</v>
      </c>
      <c r="X16" s="131"/>
      <c r="Y16" s="138">
        <v>17272</v>
      </c>
      <c r="Z16" s="108"/>
      <c r="AA16" s="138">
        <v>15721</v>
      </c>
      <c r="AB16" s="108"/>
      <c r="AC16" s="138">
        <v>12961</v>
      </c>
      <c r="AD16" s="108"/>
      <c r="AE16" s="138">
        <v>9528</v>
      </c>
      <c r="AF16" s="108"/>
      <c r="AG16" s="138">
        <v>58519</v>
      </c>
      <c r="AH16" s="131"/>
      <c r="AI16" s="138">
        <v>3531</v>
      </c>
      <c r="AJ16" s="108"/>
      <c r="AK16" s="138">
        <v>5223</v>
      </c>
      <c r="AL16" s="108"/>
      <c r="AM16" s="138">
        <v>18976</v>
      </c>
      <c r="AN16" s="108"/>
      <c r="AO16" s="138">
        <v>27733</v>
      </c>
      <c r="BP16" s="104"/>
      <c r="BT16" s="12"/>
    </row>
    <row r="17" spans="1:72" ht="15" customHeight="1" thickTop="1" x14ac:dyDescent="0.2">
      <c r="A17" s="1"/>
      <c r="B17" s="123" t="s">
        <v>123</v>
      </c>
      <c r="C17" s="135">
        <v>7770</v>
      </c>
      <c r="D17" s="131"/>
      <c r="E17" s="140">
        <v>692</v>
      </c>
      <c r="F17" s="140"/>
      <c r="G17" s="107">
        <v>0</v>
      </c>
      <c r="H17" s="140"/>
      <c r="I17" s="107">
        <v>0</v>
      </c>
      <c r="J17" s="140"/>
      <c r="K17" s="107">
        <v>0</v>
      </c>
      <c r="L17" s="140"/>
      <c r="M17" s="135">
        <v>692</v>
      </c>
      <c r="N17" s="131"/>
      <c r="O17" s="107">
        <v>0</v>
      </c>
      <c r="P17" s="107"/>
      <c r="Q17" s="107">
        <v>0</v>
      </c>
      <c r="R17" s="107"/>
      <c r="S17" s="107">
        <v>0</v>
      </c>
      <c r="T17" s="107"/>
      <c r="U17" s="141">
        <v>0</v>
      </c>
      <c r="V17" s="141"/>
      <c r="W17" s="141">
        <v>0</v>
      </c>
      <c r="X17" s="131"/>
      <c r="Y17" s="141">
        <v>0</v>
      </c>
      <c r="Z17" s="141"/>
      <c r="AA17" s="141">
        <v>0</v>
      </c>
      <c r="AB17" s="141"/>
      <c r="AC17" s="141">
        <v>0</v>
      </c>
      <c r="AD17" s="141"/>
      <c r="AE17" s="141">
        <v>0</v>
      </c>
      <c r="AF17" s="141"/>
      <c r="AG17" s="141">
        <v>0</v>
      </c>
      <c r="AH17" s="131"/>
      <c r="AI17" s="141"/>
      <c r="AJ17" s="141"/>
      <c r="AK17" s="174"/>
      <c r="AL17" s="141"/>
      <c r="AM17" s="174"/>
      <c r="AN17" s="141"/>
      <c r="AO17" s="174"/>
      <c r="BP17" s="18"/>
      <c r="BT17" s="18"/>
    </row>
    <row r="18" spans="1:72" ht="15" customHeight="1" x14ac:dyDescent="0.2">
      <c r="A18" s="1"/>
      <c r="B18" s="164" t="s">
        <v>148</v>
      </c>
      <c r="C18" s="135">
        <v>0</v>
      </c>
      <c r="D18" s="131"/>
      <c r="E18" s="107">
        <v>0</v>
      </c>
      <c r="F18" s="140"/>
      <c r="G18" s="107">
        <v>0</v>
      </c>
      <c r="H18" s="140"/>
      <c r="I18" s="107">
        <v>0</v>
      </c>
      <c r="J18" s="140"/>
      <c r="K18" s="107">
        <v>0</v>
      </c>
      <c r="L18" s="140"/>
      <c r="M18" s="135">
        <v>0</v>
      </c>
      <c r="N18" s="131"/>
      <c r="O18" s="107">
        <v>0</v>
      </c>
      <c r="P18" s="140"/>
      <c r="Q18" s="107">
        <v>0</v>
      </c>
      <c r="R18" s="140"/>
      <c r="S18" s="107">
        <v>0</v>
      </c>
      <c r="T18" s="140"/>
      <c r="U18" s="107">
        <v>0</v>
      </c>
      <c r="V18" s="140"/>
      <c r="W18" s="135">
        <v>0</v>
      </c>
      <c r="X18" s="131"/>
      <c r="Y18" s="135">
        <v>-1734</v>
      </c>
      <c r="Z18" s="140"/>
      <c r="AA18" s="135">
        <v>0</v>
      </c>
      <c r="AB18" s="140"/>
      <c r="AC18" s="135">
        <v>0</v>
      </c>
      <c r="AD18" s="140"/>
      <c r="AE18" s="135">
        <v>0</v>
      </c>
      <c r="AF18" s="140"/>
      <c r="AG18" s="135">
        <v>-1736</v>
      </c>
      <c r="AH18" s="131"/>
      <c r="AI18" s="135">
        <v>0</v>
      </c>
      <c r="AJ18" s="140"/>
      <c r="AK18" s="174">
        <v>0</v>
      </c>
      <c r="AL18" s="140"/>
      <c r="AM18" s="174">
        <v>0</v>
      </c>
      <c r="AN18" s="140"/>
      <c r="AO18" s="174">
        <v>0</v>
      </c>
      <c r="AP18" s="89"/>
      <c r="BP18" s="18"/>
      <c r="BT18" s="18"/>
    </row>
    <row r="19" spans="1:72" ht="15" customHeight="1" x14ac:dyDescent="0.2">
      <c r="A19" s="1"/>
      <c r="B19" s="123" t="s">
        <v>124</v>
      </c>
      <c r="C19" s="135">
        <v>-25542</v>
      </c>
      <c r="D19" s="131"/>
      <c r="E19" s="135">
        <v>-17531</v>
      </c>
      <c r="F19" s="136"/>
      <c r="G19" s="135">
        <v>0</v>
      </c>
      <c r="H19" s="135"/>
      <c r="I19" s="135">
        <v>-7609</v>
      </c>
      <c r="J19" s="135"/>
      <c r="K19" s="135">
        <v>471</v>
      </c>
      <c r="L19" s="135"/>
      <c r="M19" s="135">
        <v>-24669</v>
      </c>
      <c r="N19" s="131"/>
      <c r="O19" s="135">
        <v>-7422.5</v>
      </c>
      <c r="P19" s="135"/>
      <c r="Q19" s="135">
        <v>0</v>
      </c>
      <c r="R19" s="135"/>
      <c r="S19" s="135">
        <v>0</v>
      </c>
      <c r="T19" s="135"/>
      <c r="U19" s="106">
        <v>0</v>
      </c>
      <c r="V19" s="106"/>
      <c r="W19" s="106">
        <v>-7423</v>
      </c>
      <c r="X19" s="131"/>
      <c r="Y19" s="106">
        <v>-9722</v>
      </c>
      <c r="Z19" s="106"/>
      <c r="AA19" s="106">
        <v>-398</v>
      </c>
      <c r="AB19" s="106"/>
      <c r="AC19" s="106">
        <v>-124</v>
      </c>
      <c r="AD19" s="106"/>
      <c r="AE19" s="106">
        <v>0</v>
      </c>
      <c r="AF19" s="106"/>
      <c r="AG19" s="106">
        <v>-13281</v>
      </c>
      <c r="AH19" s="131"/>
      <c r="AI19" s="106">
        <v>0</v>
      </c>
      <c r="AJ19" s="106"/>
      <c r="AK19" s="174">
        <v>0</v>
      </c>
      <c r="AL19" s="106"/>
      <c r="AM19" s="174">
        <v>0</v>
      </c>
      <c r="AN19" s="106"/>
      <c r="AO19" s="174">
        <v>0</v>
      </c>
      <c r="BP19" s="63"/>
      <c r="BT19" s="63"/>
    </row>
    <row r="20" spans="1:72" ht="15" customHeight="1" x14ac:dyDescent="0.2">
      <c r="A20" s="1"/>
      <c r="B20" s="123" t="s">
        <v>159</v>
      </c>
      <c r="C20" s="135">
        <v>0</v>
      </c>
      <c r="D20" s="131"/>
      <c r="E20" s="107">
        <v>0</v>
      </c>
      <c r="F20" s="140"/>
      <c r="G20" s="107">
        <v>0</v>
      </c>
      <c r="H20" s="140"/>
      <c r="I20" s="107">
        <v>0</v>
      </c>
      <c r="J20" s="140"/>
      <c r="K20" s="107">
        <v>0</v>
      </c>
      <c r="L20" s="140"/>
      <c r="M20" s="135">
        <v>0</v>
      </c>
      <c r="N20" s="131"/>
      <c r="O20" s="107">
        <v>0</v>
      </c>
      <c r="P20" s="140"/>
      <c r="Q20" s="107">
        <v>0</v>
      </c>
      <c r="R20" s="140"/>
      <c r="S20" s="107">
        <v>0</v>
      </c>
      <c r="T20" s="140"/>
      <c r="U20" s="107">
        <v>0</v>
      </c>
      <c r="V20" s="140"/>
      <c r="W20" s="135">
        <v>0</v>
      </c>
      <c r="X20" s="131"/>
      <c r="Y20" s="141">
        <v>0</v>
      </c>
      <c r="Z20" s="141"/>
      <c r="AA20" s="141">
        <v>0</v>
      </c>
      <c r="AB20" s="141"/>
      <c r="AC20" s="141">
        <v>0</v>
      </c>
      <c r="AD20" s="141"/>
      <c r="AE20" s="106">
        <v>3890</v>
      </c>
      <c r="AF20" s="106"/>
      <c r="AG20" s="106">
        <v>3890</v>
      </c>
      <c r="AH20" s="131"/>
      <c r="AI20" s="141">
        <v>0</v>
      </c>
      <c r="AJ20" s="141"/>
      <c r="AK20" s="174">
        <v>0</v>
      </c>
      <c r="AL20" s="106"/>
      <c r="AM20" s="174">
        <v>0</v>
      </c>
      <c r="AN20" s="106"/>
      <c r="AO20" s="174">
        <v>0</v>
      </c>
      <c r="BP20" s="63"/>
      <c r="BT20" s="63"/>
    </row>
    <row r="21" spans="1:72" ht="15" customHeight="1" thickBot="1" x14ac:dyDescent="0.25">
      <c r="A21" s="1"/>
      <c r="B21" s="115" t="s">
        <v>144</v>
      </c>
      <c r="C21" s="138">
        <f>C19+C17+C16</f>
        <v>30257</v>
      </c>
      <c r="D21" s="131"/>
      <c r="E21" s="138">
        <f>E19+E17+E16</f>
        <v>-6937.5098907155843</v>
      </c>
      <c r="F21" s="132"/>
      <c r="G21" s="138">
        <f>G19+G17+G16</f>
        <v>5498.3725107155833</v>
      </c>
      <c r="H21" s="138">
        <f t="shared" ref="H21:J21" si="1">SUM(H12:H19)</f>
        <v>0</v>
      </c>
      <c r="I21" s="138">
        <f>I19+I17+I16</f>
        <v>2501.1373800000001</v>
      </c>
      <c r="J21" s="138">
        <f t="shared" si="1"/>
        <v>0</v>
      </c>
      <c r="K21" s="138">
        <f>K19+K17+K16</f>
        <v>-946</v>
      </c>
      <c r="L21" s="139"/>
      <c r="M21" s="138">
        <f>M19+M17+M16</f>
        <v>116</v>
      </c>
      <c r="N21" s="131"/>
      <c r="O21" s="138">
        <f>O19+O17+O16</f>
        <v>-1250.2079981231664</v>
      </c>
      <c r="P21" s="139"/>
      <c r="Q21" s="138">
        <f>Q19+Q17+Q16</f>
        <v>5866.9257253479736</v>
      </c>
      <c r="R21" s="139"/>
      <c r="S21" s="138">
        <f>S19+S17+S16</f>
        <v>11338.773693256306</v>
      </c>
      <c r="T21" s="139"/>
      <c r="U21" s="138">
        <f>U19+U17+U16</f>
        <v>10801.858778442216</v>
      </c>
      <c r="V21" s="108"/>
      <c r="W21" s="138">
        <f>W19+W17+W16</f>
        <v>26755.239838113004</v>
      </c>
      <c r="X21" s="131"/>
      <c r="Y21" s="138">
        <v>5816</v>
      </c>
      <c r="Z21" s="108"/>
      <c r="AA21" s="138">
        <v>15323</v>
      </c>
      <c r="AB21" s="108"/>
      <c r="AC21" s="138">
        <v>12837</v>
      </c>
      <c r="AD21" s="108"/>
      <c r="AE21" s="138">
        <v>13418</v>
      </c>
      <c r="AF21" s="108"/>
      <c r="AG21" s="138">
        <v>47392</v>
      </c>
      <c r="AH21" s="131"/>
      <c r="AI21" s="138">
        <v>3531</v>
      </c>
      <c r="AJ21" s="108"/>
      <c r="AK21" s="138">
        <v>5223</v>
      </c>
      <c r="AL21" s="108"/>
      <c r="AM21" s="138">
        <v>18976</v>
      </c>
      <c r="AN21" s="108"/>
      <c r="AO21" s="138">
        <v>27733</v>
      </c>
      <c r="BP21" s="104"/>
      <c r="BT21" s="12"/>
    </row>
    <row r="22" spans="1:72" ht="9.9499999999999993" customHeight="1" thickTop="1" x14ac:dyDescent="0.25">
      <c r="A22" s="1"/>
      <c r="B22"/>
      <c r="C22" s="142"/>
      <c r="D22" s="131"/>
      <c r="E22" s="142"/>
      <c r="F22" s="143"/>
      <c r="G22" s="142"/>
      <c r="H22" s="131"/>
      <c r="I22" s="142"/>
      <c r="J22" s="131"/>
      <c r="K22" s="142"/>
      <c r="L22" s="131"/>
      <c r="M22" s="142"/>
      <c r="N22" s="131"/>
      <c r="O22" s="142"/>
      <c r="P22" s="131"/>
      <c r="Q22" s="142"/>
      <c r="R22" s="142"/>
      <c r="S22" s="142"/>
      <c r="T22" s="131"/>
      <c r="U22" s="103"/>
      <c r="V22" s="103"/>
      <c r="W22" s="103"/>
      <c r="X22" s="131"/>
      <c r="Y22" s="144"/>
      <c r="Z22" s="103"/>
      <c r="AA22" s="144"/>
      <c r="AB22" s="103"/>
      <c r="AC22" s="144"/>
      <c r="AD22" s="103"/>
      <c r="AE22" s="144"/>
      <c r="AF22" s="103"/>
      <c r="AG22" s="144"/>
      <c r="AH22" s="131"/>
      <c r="AI22" s="144"/>
      <c r="AJ22" s="103"/>
      <c r="AK22" s="175"/>
      <c r="AL22" s="103"/>
      <c r="AM22" s="175"/>
      <c r="AN22" s="103"/>
      <c r="AO22" s="175"/>
      <c r="BP22" s="104"/>
      <c r="BT22" s="12"/>
    </row>
    <row r="23" spans="1:72" ht="15" customHeight="1" x14ac:dyDescent="0.2">
      <c r="A23" s="1"/>
      <c r="B23" s="115" t="s">
        <v>145</v>
      </c>
      <c r="C23" s="109">
        <v>0.13190545112126389</v>
      </c>
      <c r="D23" s="131"/>
      <c r="E23" s="109">
        <v>-0.16844340044470413</v>
      </c>
      <c r="F23" s="110"/>
      <c r="G23" s="109">
        <v>8.443317072396897E-2</v>
      </c>
      <c r="H23" s="109"/>
      <c r="I23" s="109">
        <v>5.3973616314199398E-2</v>
      </c>
      <c r="J23" s="109"/>
      <c r="K23" s="109">
        <v>-1.3879718884340567E-2</v>
      </c>
      <c r="L23" s="109"/>
      <c r="M23" s="109">
        <v>5.253528015796774E-4</v>
      </c>
      <c r="N23" s="131"/>
      <c r="O23" s="109">
        <v>-2.4323546069377436E-2</v>
      </c>
      <c r="P23" s="109"/>
      <c r="Q23" s="109">
        <v>0.11542534341063322</v>
      </c>
      <c r="R23" s="109"/>
      <c r="S23" s="109">
        <v>0.17897742603617472</v>
      </c>
      <c r="T23" s="109"/>
      <c r="U23" s="109">
        <v>0.13151507023208678</v>
      </c>
      <c r="V23" s="109"/>
      <c r="W23" s="109">
        <v>0.10800946194820196</v>
      </c>
      <c r="X23" s="131"/>
      <c r="Y23" s="109">
        <f>Y21/66279</f>
        <v>8.7750267807299442E-2</v>
      </c>
      <c r="Z23" s="109"/>
      <c r="AA23" s="109">
        <v>0.1714576642907496</v>
      </c>
      <c r="AB23" s="109"/>
      <c r="AC23" s="109">
        <v>0.14199999999999999</v>
      </c>
      <c r="AD23" s="109"/>
      <c r="AE23" s="109">
        <v>0.13744993392815069</v>
      </c>
      <c r="AF23" s="109"/>
      <c r="AG23" s="109">
        <v>0.13787164717519054</v>
      </c>
      <c r="AH23" s="131"/>
      <c r="AI23" s="109">
        <v>4.9000000000000002E-2</v>
      </c>
      <c r="AJ23" s="109"/>
      <c r="AK23" s="109">
        <v>6.1525232059558024E-2</v>
      </c>
      <c r="AL23" s="109"/>
      <c r="AM23" s="109">
        <v>0.18406145728253279</v>
      </c>
      <c r="AN23" s="109"/>
      <c r="AO23" s="109">
        <v>0.10636062052963624</v>
      </c>
      <c r="BP23" s="104"/>
      <c r="BT23" s="12"/>
    </row>
    <row r="24" spans="1:72" ht="15" customHeight="1" x14ac:dyDescent="0.2">
      <c r="A24" s="1"/>
      <c r="D24" s="103"/>
      <c r="F24" s="104"/>
      <c r="H24" s="103"/>
      <c r="J24" s="103"/>
      <c r="L24" s="103"/>
      <c r="N24" s="103"/>
      <c r="P24" s="103"/>
      <c r="V24" s="103"/>
      <c r="W24" s="103"/>
      <c r="X24" s="103"/>
      <c r="Z24" s="103"/>
      <c r="AB24" s="103"/>
      <c r="AD24" s="103"/>
      <c r="AF24" s="103"/>
      <c r="AH24" s="103"/>
      <c r="AJ24" s="103"/>
      <c r="AK24" s="142"/>
      <c r="AL24" s="131"/>
      <c r="AM24" s="142"/>
      <c r="AN24" s="131"/>
      <c r="AO24" s="142"/>
      <c r="BP24" s="12"/>
      <c r="BT24" s="104"/>
    </row>
    <row r="25" spans="1:72" ht="15" customHeight="1" x14ac:dyDescent="0.2">
      <c r="A25" s="1"/>
      <c r="F25" s="104"/>
      <c r="H25" s="103"/>
      <c r="J25" s="103"/>
      <c r="L25" s="103"/>
      <c r="W25" s="103"/>
      <c r="AK25" s="176"/>
      <c r="AL25" s="176"/>
      <c r="AM25" s="176"/>
      <c r="AN25" s="176"/>
      <c r="AO25" s="176"/>
      <c r="BT25" s="104"/>
    </row>
    <row r="26" spans="1:72" x14ac:dyDescent="0.2">
      <c r="A26" s="25"/>
      <c r="AK26" s="176"/>
      <c r="AL26" s="176"/>
      <c r="AM26" s="176"/>
      <c r="AN26" s="176"/>
      <c r="AO26" s="176"/>
    </row>
    <row r="27" spans="1:72" x14ac:dyDescent="0.2">
      <c r="A27" s="1"/>
      <c r="AK27" s="176"/>
      <c r="AL27" s="176"/>
      <c r="AM27" s="176"/>
      <c r="AN27" s="176"/>
      <c r="AO27" s="176"/>
    </row>
    <row r="28" spans="1:72" x14ac:dyDescent="0.2">
      <c r="A28" s="1"/>
      <c r="AK28" s="176"/>
      <c r="AL28" s="176"/>
      <c r="AM28" s="176"/>
      <c r="AN28" s="176"/>
      <c r="AO28" s="176"/>
    </row>
    <row r="29" spans="1:72" x14ac:dyDescent="0.2">
      <c r="A29" s="1"/>
      <c r="AK29" s="176"/>
      <c r="AL29" s="176"/>
      <c r="AM29" s="176"/>
      <c r="AN29" s="176"/>
      <c r="AO29" s="176"/>
    </row>
    <row r="30" spans="1:72" x14ac:dyDescent="0.2">
      <c r="A30" s="1"/>
      <c r="AK30" s="176"/>
      <c r="AL30" s="176"/>
      <c r="AM30" s="176"/>
      <c r="AN30" s="176"/>
      <c r="AO30" s="176"/>
    </row>
    <row r="31" spans="1:72" x14ac:dyDescent="0.2">
      <c r="A31" s="1"/>
      <c r="AK31" s="176"/>
      <c r="AL31" s="176"/>
      <c r="AM31" s="176"/>
      <c r="AN31" s="176"/>
      <c r="AO31" s="176"/>
    </row>
    <row r="32" spans="1:72" x14ac:dyDescent="0.2">
      <c r="A32" s="1"/>
      <c r="AK32" s="176"/>
      <c r="AL32" s="176"/>
      <c r="AM32" s="176"/>
      <c r="AN32" s="176"/>
      <c r="AO32" s="176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30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29"/>
    </row>
    <row r="53" spans="1:1" x14ac:dyDescent="0.2">
      <c r="A53" s="29"/>
    </row>
    <row r="54" spans="1:1" x14ac:dyDescent="0.2">
      <c r="A54" s="13"/>
    </row>
    <row r="55" spans="1:1" x14ac:dyDescent="0.2">
      <c r="A55" s="13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8" spans="1:1" x14ac:dyDescent="0.2">
      <c r="A68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</sheetData>
  <mergeCells count="4">
    <mergeCell ref="B2:E2"/>
    <mergeCell ref="B4:E4"/>
    <mergeCell ref="B6:Q6"/>
    <mergeCell ref="C8:AO8"/>
  </mergeCells>
  <pageMargins left="0.511811024" right="0.511811024" top="0.78740157499999996" bottom="0.78740157499999996" header="0.31496062000000002" footer="0.31496062000000002"/>
  <ignoredErrors>
    <ignoredError sqref="M10 W10 AG10 AO10" numberStoredAsText="1"/>
    <ignoredError sqref="H16:I16 H21:I21 J21 J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Balance General</vt:lpstr>
      <vt:lpstr>Fluxo de Caixa</vt:lpstr>
      <vt:lpstr>DRE</vt:lpstr>
      <vt:lpstr>EBITDA Gerencial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2020-11-19T14:25:06Z</dcterms:created>
  <dcterms:modified xsi:type="dcterms:W3CDTF">2022-11-10T16:51:02Z</dcterms:modified>
</cp:coreProperties>
</file>